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2_2023 - VÝMĚNA STÁVAJ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'102_2023 - VÝMĚNA STÁVAJÍ...'!$C$121:$K$394</definedName>
    <definedName name="_xlnm.Print_Area" localSheetId="1">'102_2023 - VÝMĚNA STÁVAJÍ...'!$C$4:$J$37,'102_2023 - VÝMĚNA STÁVAJÍ...'!$C$50:$J$76,'102_2023 - VÝMĚNA STÁVAJÍ...'!$C$82:$J$105,'102_2023 - VÝMĚNA STÁVAJÍ...'!$C$111:$J$394</definedName>
    <definedName name="_xlnm.Print_Titles" localSheetId="1">'102_2023 - VÝMĚNA STÁVAJÍ...'!$121:$121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93"/>
  <c r="BH393"/>
  <c r="BG393"/>
  <c r="BF393"/>
  <c r="T393"/>
  <c r="R393"/>
  <c r="P393"/>
  <c r="BI386"/>
  <c r="BH386"/>
  <c r="BG386"/>
  <c r="BF386"/>
  <c r="T386"/>
  <c r="R386"/>
  <c r="P386"/>
  <c r="BI382"/>
  <c r="BH382"/>
  <c r="BG382"/>
  <c r="BF382"/>
  <c r="T382"/>
  <c r="R382"/>
  <c r="P382"/>
  <c r="BI380"/>
  <c r="BH380"/>
  <c r="BG380"/>
  <c r="BF380"/>
  <c r="T380"/>
  <c r="R380"/>
  <c r="P380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F116"/>
  <c r="E114"/>
  <c r="F87"/>
  <c r="E85"/>
  <c r="J22"/>
  <c r="E22"/>
  <c r="J119"/>
  <c r="J21"/>
  <c r="J19"/>
  <c r="E19"/>
  <c r="J118"/>
  <c r="J18"/>
  <c r="J16"/>
  <c r="E16"/>
  <c r="F90"/>
  <c r="J15"/>
  <c r="J13"/>
  <c r="E13"/>
  <c r="F89"/>
  <c r="J12"/>
  <c r="J10"/>
  <c r="J116"/>
  <c i="1" r="L90"/>
  <c r="AM90"/>
  <c r="AM89"/>
  <c r="L89"/>
  <c r="AM87"/>
  <c r="L87"/>
  <c r="L85"/>
  <c r="L84"/>
  <c i="2" r="BK386"/>
  <c r="BK380"/>
  <c r="J364"/>
  <c r="BK346"/>
  <c r="BK324"/>
  <c r="J308"/>
  <c r="BK279"/>
  <c r="BK265"/>
  <c r="J239"/>
  <c r="BK217"/>
  <c r="J200"/>
  <c r="J171"/>
  <c r="BK163"/>
  <c r="BK151"/>
  <c r="BK141"/>
  <c r="J349"/>
  <c r="J326"/>
  <c r="BK312"/>
  <c r="J271"/>
  <c r="BK261"/>
  <c r="BK253"/>
  <c r="J237"/>
  <c r="J225"/>
  <c r="J217"/>
  <c r="BK204"/>
  <c r="BK179"/>
  <c r="J167"/>
  <c r="BK159"/>
  <c r="J151"/>
  <c r="J139"/>
  <c r="BK369"/>
  <c r="BK320"/>
  <c r="J293"/>
  <c r="BK269"/>
  <c r="BK239"/>
  <c r="J227"/>
  <c r="BK192"/>
  <c r="J181"/>
  <c r="BK137"/>
  <c r="J125"/>
  <c r="J374"/>
  <c r="J362"/>
  <c r="J343"/>
  <c r="J332"/>
  <c r="J322"/>
  <c r="J310"/>
  <c r="BK297"/>
  <c r="BK277"/>
  <c r="BK257"/>
  <c r="J245"/>
  <c r="J231"/>
  <c r="BK213"/>
  <c r="J204"/>
  <c r="BK185"/>
  <c r="J157"/>
  <c r="J386"/>
  <c r="J376"/>
  <c r="BK357"/>
  <c r="BK332"/>
  <c r="J320"/>
  <c r="BK293"/>
  <c r="J273"/>
  <c r="J241"/>
  <c r="J235"/>
  <c r="BK206"/>
  <c r="J185"/>
  <c r="J159"/>
  <c r="BK149"/>
  <c r="BK133"/>
  <c r="BK372"/>
  <c r="J355"/>
  <c r="J337"/>
  <c r="J316"/>
  <c r="BK275"/>
  <c r="J267"/>
  <c r="BK255"/>
  <c r="J247"/>
  <c r="BK235"/>
  <c r="J221"/>
  <c r="BK211"/>
  <c r="J202"/>
  <c r="BK181"/>
  <c r="BK174"/>
  <c r="BK165"/>
  <c r="BK157"/>
  <c r="BK144"/>
  <c r="BK376"/>
  <c r="BK328"/>
  <c r="J297"/>
  <c r="BK281"/>
  <c r="J261"/>
  <c r="BK233"/>
  <c r="J213"/>
  <c r="J190"/>
  <c r="J179"/>
  <c r="J130"/>
  <c r="J380"/>
  <c r="J369"/>
  <c r="BK352"/>
  <c r="J340"/>
  <c r="J330"/>
  <c r="BK316"/>
  <c r="BK308"/>
  <c r="BK283"/>
  <c r="BK259"/>
  <c r="J253"/>
  <c r="J233"/>
  <c r="J219"/>
  <c r="J206"/>
  <c r="J196"/>
  <c r="BK190"/>
  <c r="J161"/>
  <c r="BK125"/>
  <c r="J393"/>
  <c r="J382"/>
  <c r="BK366"/>
  <c r="BK362"/>
  <c r="J334"/>
  <c r="BK322"/>
  <c r="BK295"/>
  <c r="J277"/>
  <c r="J259"/>
  <c r="BK237"/>
  <c r="J223"/>
  <c r="BK202"/>
  <c r="J174"/>
  <c r="J165"/>
  <c r="J153"/>
  <c r="J144"/>
  <c r="BK127"/>
  <c r="J357"/>
  <c r="BK340"/>
  <c r="BK318"/>
  <c r="J279"/>
  <c r="J269"/>
  <c r="J257"/>
  <c r="BK249"/>
  <c r="BK243"/>
  <c r="BK227"/>
  <c r="BK215"/>
  <c r="BK200"/>
  <c r="BK176"/>
  <c r="BK169"/>
  <c r="BK161"/>
  <c r="BK153"/>
  <c r="BK147"/>
  <c r="BK135"/>
  <c r="J352"/>
  <c r="J306"/>
  <c r="BK263"/>
  <c r="BK241"/>
  <c r="BK221"/>
  <c r="BK194"/>
  <c r="J187"/>
  <c r="J176"/>
  <c r="J135"/>
  <c i="1" r="AS94"/>
  <c i="2" r="J372"/>
  <c r="BK359"/>
  <c r="J346"/>
  <c r="BK334"/>
  <c r="J324"/>
  <c r="J314"/>
  <c r="BK306"/>
  <c r="J275"/>
  <c r="J255"/>
  <c r="J249"/>
  <c r="BK223"/>
  <c r="J209"/>
  <c r="J194"/>
  <c r="BK183"/>
  <c r="BK139"/>
  <c r="BK393"/>
  <c r="BK374"/>
  <c r="J359"/>
  <c r="J328"/>
  <c r="BK310"/>
  <c r="J281"/>
  <c r="BK271"/>
  <c r="J243"/>
  <c r="BK225"/>
  <c r="J215"/>
  <c r="J198"/>
  <c r="J169"/>
  <c r="BK155"/>
  <c r="J147"/>
  <c r="BK130"/>
  <c r="BK364"/>
  <c r="BK343"/>
  <c r="BK330"/>
  <c r="BK314"/>
  <c r="BK273"/>
  <c r="J265"/>
  <c r="J251"/>
  <c r="BK245"/>
  <c r="BK229"/>
  <c r="BK219"/>
  <c r="BK209"/>
  <c r="BK187"/>
  <c r="BK171"/>
  <c r="J163"/>
  <c r="J155"/>
  <c r="J149"/>
  <c r="J137"/>
  <c r="BK355"/>
  <c r="J318"/>
  <c r="J283"/>
  <c r="BK267"/>
  <c r="BK247"/>
  <c r="J229"/>
  <c r="BK196"/>
  <c r="J183"/>
  <c r="J141"/>
  <c r="J133"/>
  <c r="BK382"/>
  <c r="J366"/>
  <c r="BK349"/>
  <c r="BK337"/>
  <c r="BK326"/>
  <c r="J312"/>
  <c r="J295"/>
  <c r="J263"/>
  <c r="BK251"/>
  <c r="BK231"/>
  <c r="J211"/>
  <c r="BK198"/>
  <c r="J192"/>
  <c r="BK167"/>
  <c r="J127"/>
  <c l="1" r="P124"/>
  <c r="R124"/>
  <c r="T124"/>
  <c r="R129"/>
  <c r="BK173"/>
  <c r="J173"/>
  <c r="J98"/>
  <c r="R173"/>
  <c r="T173"/>
  <c r="P208"/>
  <c r="BK305"/>
  <c r="J305"/>
  <c r="J100"/>
  <c r="BK336"/>
  <c r="J336"/>
  <c r="J101"/>
  <c r="R336"/>
  <c r="BK371"/>
  <c r="J371"/>
  <c r="J102"/>
  <c r="T371"/>
  <c r="R379"/>
  <c r="BK385"/>
  <c r="J385"/>
  <c r="J104"/>
  <c r="P385"/>
  <c r="BK124"/>
  <c r="J124"/>
  <c r="J96"/>
  <c r="BK129"/>
  <c r="J129"/>
  <c r="J97"/>
  <c r="T129"/>
  <c r="BK208"/>
  <c r="J208"/>
  <c r="J99"/>
  <c r="R208"/>
  <c r="P305"/>
  <c r="T305"/>
  <c r="T336"/>
  <c r="R371"/>
  <c r="BK379"/>
  <c r="J379"/>
  <c r="J103"/>
  <c r="P379"/>
  <c r="T379"/>
  <c r="T385"/>
  <c r="P129"/>
  <c r="P173"/>
  <c r="T208"/>
  <c r="R305"/>
  <c r="P336"/>
  <c r="P371"/>
  <c r="R385"/>
  <c r="F119"/>
  <c r="BE127"/>
  <c r="BE130"/>
  <c r="BE133"/>
  <c r="BE137"/>
  <c r="BE141"/>
  <c r="BE161"/>
  <c r="BE165"/>
  <c r="BE176"/>
  <c r="BE181"/>
  <c r="BE196"/>
  <c r="BE217"/>
  <c r="BE221"/>
  <c r="BE225"/>
  <c r="BE233"/>
  <c r="BE245"/>
  <c r="BE247"/>
  <c r="BE263"/>
  <c r="BE265"/>
  <c r="BE269"/>
  <c r="BE318"/>
  <c r="BE355"/>
  <c r="BE374"/>
  <c r="F118"/>
  <c r="BE139"/>
  <c r="BE200"/>
  <c r="BE204"/>
  <c r="BE206"/>
  <c r="BE215"/>
  <c r="BE223"/>
  <c r="BE229"/>
  <c r="BE235"/>
  <c r="BE243"/>
  <c r="BE249"/>
  <c r="BE251"/>
  <c r="BE257"/>
  <c r="BE271"/>
  <c r="BE273"/>
  <c r="BE275"/>
  <c r="BE277"/>
  <c r="BE310"/>
  <c r="BE314"/>
  <c r="BE322"/>
  <c r="BE324"/>
  <c r="BE326"/>
  <c r="BE330"/>
  <c r="BE334"/>
  <c r="BE346"/>
  <c r="BE364"/>
  <c r="BE380"/>
  <c r="J89"/>
  <c r="BE125"/>
  <c r="BE147"/>
  <c r="BE151"/>
  <c r="BE153"/>
  <c r="BE157"/>
  <c r="BE163"/>
  <c r="BE169"/>
  <c r="BE171"/>
  <c r="BE174"/>
  <c r="BE183"/>
  <c r="BE194"/>
  <c r="BE198"/>
  <c r="BE202"/>
  <c r="BE231"/>
  <c r="BE237"/>
  <c r="BE239"/>
  <c r="BE241"/>
  <c r="BE259"/>
  <c r="BE281"/>
  <c r="BE283"/>
  <c r="BE293"/>
  <c r="BE295"/>
  <c r="BE306"/>
  <c r="BE308"/>
  <c r="BE316"/>
  <c r="BE320"/>
  <c r="BE332"/>
  <c r="BE357"/>
  <c r="BE359"/>
  <c r="BE366"/>
  <c r="BE372"/>
  <c r="BE382"/>
  <c r="J87"/>
  <c r="J90"/>
  <c r="BE135"/>
  <c r="BE144"/>
  <c r="BE149"/>
  <c r="BE155"/>
  <c r="BE159"/>
  <c r="BE167"/>
  <c r="BE179"/>
  <c r="BE185"/>
  <c r="BE187"/>
  <c r="BE190"/>
  <c r="BE192"/>
  <c r="BE209"/>
  <c r="BE211"/>
  <c r="BE213"/>
  <c r="BE219"/>
  <c r="BE227"/>
  <c r="BE253"/>
  <c r="BE255"/>
  <c r="BE261"/>
  <c r="BE267"/>
  <c r="BE279"/>
  <c r="BE297"/>
  <c r="BE312"/>
  <c r="BE328"/>
  <c r="BE337"/>
  <c r="BE340"/>
  <c r="BE343"/>
  <c r="BE349"/>
  <c r="BE352"/>
  <c r="BE362"/>
  <c r="BE369"/>
  <c r="BE376"/>
  <c r="BE386"/>
  <c r="BE393"/>
  <c r="F32"/>
  <c i="1" r="BA95"/>
  <c r="BA94"/>
  <c r="W30"/>
  <c i="2" r="J32"/>
  <c i="1" r="AW95"/>
  <c i="2" r="F33"/>
  <c i="1" r="BB95"/>
  <c r="BB94"/>
  <c r="W31"/>
  <c i="2" r="F34"/>
  <c i="1" r="BC95"/>
  <c r="BC94"/>
  <c r="AY94"/>
  <c i="2" r="F35"/>
  <c i="1" r="BD95"/>
  <c r="BD94"/>
  <c r="W33"/>
  <c i="2" l="1" r="R123"/>
  <c r="R122"/>
  <c r="T123"/>
  <c r="T122"/>
  <c r="P123"/>
  <c r="P122"/>
  <c i="1" r="AU95"/>
  <c i="2" r="BK123"/>
  <c r="J123"/>
  <c r="J95"/>
  <c i="1" r="W32"/>
  <c r="AX94"/>
  <c r="AU94"/>
  <c i="2" r="F31"/>
  <c i="1" r="AZ95"/>
  <c r="AZ94"/>
  <c r="W29"/>
  <c i="2" r="J31"/>
  <c i="1" r="AV95"/>
  <c r="AT95"/>
  <c r="AW94"/>
  <c r="AK30"/>
  <c i="2" l="1" r="BK122"/>
  <c r="J122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<sst xmlns="http://schemas.openxmlformats.org/spreadsheetml/2006/main">
  <si>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</si>
  <si>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</si>
  <si>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</si>
  <si>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</si>
  <si>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</si>
  <si>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{7490174a-4c20-4d29-ac87-fad2a239146d}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</si>
  <si>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</si>
  <si>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</si>
  <si>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</si>
  <si>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</si>
  <si>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</si>
  <si>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</si>
  <si>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</si>
  <si>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</si>
  <si>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102_2023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</si>
  <si>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</si>
  <si>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</si>
  <si>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STÁVAJÍCÍHO ZDROJE TEPLA PRO VYTÁPĚNÍ A OHŘEV TV, OBJEKTU DOMOVA MLÁDEŽE  OBCHODNÍ AKADEMIE A STŘEDNÍ</t>
  </si>
  <si>
    <t>KSO:</t>
  </si>
  <si>
    <t>CC-CZ:</t>
  </si>
  <si>
    <t>Místo:</t>
  </si>
  <si>
    <t xml:space="preserve"> </t>
  </si>
  <si>
    <t>Datum:</t>
  </si>
  <si>
    <t>30. 5. 2023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</si>
  <si>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</si>
  <si>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</si>
  <si>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</si>
  <si>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</si>
  <si>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</si>
  <si>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</si>
  <si>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</si>
  <si>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</si>
  <si>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</si>
  <si>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</si>
  <si>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</si>
  <si>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</si>
  <si>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</si>
  <si>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</si>
  <si>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</si>
  <si>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</si>
  <si>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</si>
  <si>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</si>
  <si>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</si>
  <si>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</si>
  <si>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</si>
  <si>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</si>
  <si>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</si>
  <si>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</si>
  <si>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</si>
  <si>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</si>
  <si>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</si>
  <si>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</si>
  <si>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</si>
  <si>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</si>
  <si>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</si>
  <si>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</si>
  <si>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</si>
  <si>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</si>
  <si>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</si>
  <si>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</si>
  <si>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</si>
  <si>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</si>
  <si>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</si>
  <si>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</si>
  <si>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</si>
  <si>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</si>
  <si>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</si>
  <si>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</si>
  <si>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</si>
  <si>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</si>
  <si>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</si>
  <si>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</si>
  <si>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</si>
  <si>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</si>
  <si>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</si>
  <si>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</si>
  <si>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</si>
  <si>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</si>
  <si>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</si>
  <si>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</si>
  <si>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</si>
  <si>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</si>
  <si>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</si>
  <si>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</si>
  <si>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</si>
  <si>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</si>
  <si>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</si>
  <si>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</si>
  <si>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</si>
  <si>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</si>
  <si>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</si>
  <si>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</si>
  <si>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</si>
  <si>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</si>
  <si>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</si>
  <si>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</si>
  <si>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</si>
  <si>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</si>
  <si>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</si>
  <si>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</si>
  <si>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</si>
  <si>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</si>
  <si>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</si>
  <si>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</si>
  <si>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</si>
  <si>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</si>
  <si>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</si>
  <si>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</si>
  <si>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</si>
  <si>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</si>
  <si>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</si>
  <si>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</si>
  <si>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</si>
  <si>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</si>
  <si>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</si>
  <si>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98</t>
  </si>
  <si>
    <t>K</t>
  </si>
  <si>
    <t>721171905</t>
  </si>
  <si>
    <t>Potrubí z PP vsazení odbočky do hrdla DN 110</t>
  </si>
  <si>
    <t>kus</t>
  </si>
  <si>
    <t>16</t>
  </si>
  <si>
    <t>1767544146</t>
  </si>
  <si>
    <t>PP</t>
  </si>
  <si>
    <t>Opravy odpadního potrubí plastového vsazení odbočky do potrubí DN 110</t>
  </si>
  <si>
    <t>99</t>
  </si>
  <si>
    <t>721173722</t>
  </si>
  <si>
    <t>Potrubí kanalizační z PE připojovací DN 40</t>
  </si>
  <si>
    <t>m</t>
  </si>
  <si>
    <t>435419236</t>
  </si>
  <si>
    <t>Potrubí z trub polyetylenových svařované připojovací DN 40</t>
  </si>
  <si>
    <t>722</t>
  </si>
  <si>
    <t>Zdravotechnika - vnitřní vodovod</t>
  </si>
  <si>
    <t>79</t>
  </si>
  <si>
    <t>722130802</t>
  </si>
  <si>
    <t>Demontáž potrubí ocelové pozinkované závitové DN přes 25 do 40</t>
  </si>
  <si>
    <t>-517483023</t>
  </si>
  <si>
    <t>Demontáž potrubí z ocelových trubek pozinkovaných závitových přes 25 do DN 40</t>
  </si>
  <si>
    <t>VV</t>
  </si>
  <si>
    <t>12+10</t>
  </si>
  <si>
    <t>78</t>
  </si>
  <si>
    <t>722130821</t>
  </si>
  <si>
    <t>Demontáž spoje na závit šroubení G 6/4</t>
  </si>
  <si>
    <t>1308343430</t>
  </si>
  <si>
    <t>Demontáž potrubí z ocelových trubek pozinkovaných šroubení do G 6/4</t>
  </si>
  <si>
    <t>80</t>
  </si>
  <si>
    <t>722171915</t>
  </si>
  <si>
    <t>Potrubí plastové odříznutí trubky D přes 32 do 40 mm</t>
  </si>
  <si>
    <t>1349047889</t>
  </si>
  <si>
    <t>Odříznutí trubky nebo tvarovky u rozvodů vody z plastů D přes 32 do 40 mm</t>
  </si>
  <si>
    <t>81</t>
  </si>
  <si>
    <t>722171936</t>
  </si>
  <si>
    <t>Potrubí plastové výměna trub nebo tvarovek D přes 40 do 50 mm</t>
  </si>
  <si>
    <t>-764125283</t>
  </si>
  <si>
    <t>Výměna trubky, tvarovky, vsazení odbočky na rozvodech vody z plastů D přes 40 do 50 mm</t>
  </si>
  <si>
    <t>82</t>
  </si>
  <si>
    <t>-2037203190</t>
  </si>
  <si>
    <t>84</t>
  </si>
  <si>
    <t>722174023</t>
  </si>
  <si>
    <t>Potrubí vodovodní plastové PPR svar polyfúze PN 20 D 25x4,2 mm</t>
  </si>
  <si>
    <t>-2121144944</t>
  </si>
  <si>
    <t>Potrubí z plastových trubek z polypropylenu PPR svařovaných polyfúzně PN 20 (SDR 6) D 25 x 4,2</t>
  </si>
  <si>
    <t>4+6+6+4</t>
  </si>
  <si>
    <t>83</t>
  </si>
  <si>
    <t>722174024</t>
  </si>
  <si>
    <t>Potrubí vodovodní plastové PPR svar polyfúze PN 20 D 32x5,4 mm</t>
  </si>
  <si>
    <t>-859327202</t>
  </si>
  <si>
    <t>Potrubí z plastových trubek z polypropylenu PPR svařovaných polyfúzně PN 20 (SDR 6) D 32 x 5,4</t>
  </si>
  <si>
    <t>2+4+4+2+4+2</t>
  </si>
  <si>
    <t>85</t>
  </si>
  <si>
    <t>722181242</t>
  </si>
  <si>
    <t>Ochrana vodovodního potrubí přilepenými termoizolačními trubicemi z PE tl přes 13 do 20 mm DN přes 22 do 45 mm</t>
  </si>
  <si>
    <t>-1848990141</t>
  </si>
  <si>
    <t>Ochrana potrubí termoizolačními trubicemi z pěnového polyetylenu PE přilepenými v příčných a podélných spojích, tloušťky izolace přes 13 do 20 mm, vnitřního průměru izolace DN přes 22 do 45 mm</t>
  </si>
  <si>
    <t>87</t>
  </si>
  <si>
    <t>722182012</t>
  </si>
  <si>
    <t>Podpůrný žlab pro potrubí D 25</t>
  </si>
  <si>
    <t>-1293425436</t>
  </si>
  <si>
    <t>Podpůrný žlab pro potrubí průměru D 25</t>
  </si>
  <si>
    <t>86</t>
  </si>
  <si>
    <t>722182013</t>
  </si>
  <si>
    <t>Podpůrný žlab pro potrubí D 32</t>
  </si>
  <si>
    <t>-1494106860</t>
  </si>
  <si>
    <t>Podpůrný žlab pro potrubí průměru D 32</t>
  </si>
  <si>
    <t>95</t>
  </si>
  <si>
    <t>722231074</t>
  </si>
  <si>
    <t>Ventil zpětný mosazný G 1" PN 10 do 110°C se dvěma závity</t>
  </si>
  <si>
    <t>640457791</t>
  </si>
  <si>
    <t>Armatury se dvěma závity ventily zpětné mosazné PN 10 do 110°C G 1"</t>
  </si>
  <si>
    <t>93</t>
  </si>
  <si>
    <t>722231075</t>
  </si>
  <si>
    <t>Ventil zpětný mosazný G 5/4" PN 10 do 110°C se dvěma závity</t>
  </si>
  <si>
    <t>-570419263</t>
  </si>
  <si>
    <t>Armatury se dvěma závity ventily zpětné mosazné PN 10 do 110°C G 5/4"</t>
  </si>
  <si>
    <t>94</t>
  </si>
  <si>
    <t>722231141</t>
  </si>
  <si>
    <t>Ventil závitový pojistný rohový G 1/2"</t>
  </si>
  <si>
    <t>-774639457</t>
  </si>
  <si>
    <t>Armatury se dvěma závity ventily pojistné rohové G 1/2"</t>
  </si>
  <si>
    <t>97</t>
  </si>
  <si>
    <t>722232044</t>
  </si>
  <si>
    <t>Kohout kulový přímý G 3/4" PN 42 do 185°C vnitřní závit</t>
  </si>
  <si>
    <t>1267321408</t>
  </si>
  <si>
    <t>Armatury se dvěma závity kulové kohouty PN 42 do 185 °C přímé vnitřní závit G 3/4"</t>
  </si>
  <si>
    <t>96</t>
  </si>
  <si>
    <t>722232045</t>
  </si>
  <si>
    <t>Kohout kulový přímý G 1" PN 42 do 185°C vnitřní závit</t>
  </si>
  <si>
    <t>-1223320879</t>
  </si>
  <si>
    <t>Armatury se dvěma závity kulové kohouty PN 42 do 185 °C přímé vnitřní závit G 1"</t>
  </si>
  <si>
    <t>91</t>
  </si>
  <si>
    <t>722263207</t>
  </si>
  <si>
    <t>Vodoměr závitový jednovtokový suchoběžný do 100°C G 3/4"x 130 mm Qn 1,5 m3/h horizontální</t>
  </si>
  <si>
    <t>1049550694</t>
  </si>
  <si>
    <t>Vodoměry pro vodu do 100°C závitové horizontální jednovtokové suchoběžné G 3/4"x 130 mm Qn 1,5</t>
  </si>
  <si>
    <t>90</t>
  </si>
  <si>
    <t>722270101</t>
  </si>
  <si>
    <t>Sestava vodoměrová závitová G 3/4"</t>
  </si>
  <si>
    <t>soubor</t>
  </si>
  <si>
    <t>-642492976</t>
  </si>
  <si>
    <t>Vodoměrové sestavy závitové G 3/4"</t>
  </si>
  <si>
    <t>88</t>
  </si>
  <si>
    <t>722290226</t>
  </si>
  <si>
    <t>Zkouška těsnosti vodovodního potrubí závitového DN do 50</t>
  </si>
  <si>
    <t>599622296</t>
  </si>
  <si>
    <t>Zkoušky, proplach a desinfekce vodovodního potrubí zkoušky těsnosti vodovodního potrubí závitového do DN 50</t>
  </si>
  <si>
    <t>89</t>
  </si>
  <si>
    <t>722290234</t>
  </si>
  <si>
    <t>Proplach a dezinfekce vodovodního potrubí DN do 80</t>
  </si>
  <si>
    <t>250461893</t>
  </si>
  <si>
    <t>Zkoušky, proplach a desinfekce vodovodního potrubí proplach a desinfekce vodovodního potrubí do DN 80</t>
  </si>
  <si>
    <t>92</t>
  </si>
  <si>
    <t>998722102</t>
  </si>
  <si>
    <t>Přesun hmot tonážní pro vnitřní vodovod v objektech v přes 6 do 12 m</t>
  </si>
  <si>
    <t>t</t>
  </si>
  <si>
    <t>1849684114</t>
  </si>
  <si>
    <t>Přesun hmot pro vnitřní vodovod stanovený z hmotnosti přesunovaného materiálu vodorovná dopravní vzdálenost do 50 m v objektech výšky přes 6 do 12 m</t>
  </si>
  <si>
    <t>723</t>
  </si>
  <si>
    <t>Zdravotechnika - vnitřní plynovod</t>
  </si>
  <si>
    <t>67</t>
  </si>
  <si>
    <t>723150303</t>
  </si>
  <si>
    <t>Potrubí ocelové hladké černé bezešvé spojované svařováním tvářené za tepla D 28x2,6 mm</t>
  </si>
  <si>
    <t>772861805</t>
  </si>
  <si>
    <t>Potrubí z ocelových trubek hladkých černých spojovaných svařováním tvářených za tepla Ø 28/2,6</t>
  </si>
  <si>
    <t>66</t>
  </si>
  <si>
    <t>723150312</t>
  </si>
  <si>
    <t>Potrubí ocelové hladké černé bezešvé spojované svařováním tvářené za tepla D 57x3,2 mm</t>
  </si>
  <si>
    <t>1389858933</t>
  </si>
  <si>
    <t>Potrubí z ocelových trubek hladkých černých spojovaných svařováním tvářených za tepla Ø 57/3,2</t>
  </si>
  <si>
    <t>3+3+2</t>
  </si>
  <si>
    <t>70</t>
  </si>
  <si>
    <t>723150352</t>
  </si>
  <si>
    <t>Redukce zhotovená kováním přes 2 DN DN 50/20</t>
  </si>
  <si>
    <t>705058905</t>
  </si>
  <si>
    <t>Potrubí z ocelových trubek hladkých černých spojovaných redukce - zhotovení kováním přes 2 DN DN 50/25</t>
  </si>
  <si>
    <t>60</t>
  </si>
  <si>
    <t>723150801</t>
  </si>
  <si>
    <t>Demontáž potrubí ocelové hladké svařované D do 32</t>
  </si>
  <si>
    <t>597725013</t>
  </si>
  <si>
    <t>Demontáž potrubí svařovaného z ocelových trubek hladkých do Ø 32</t>
  </si>
  <si>
    <t>61</t>
  </si>
  <si>
    <t>723150803</t>
  </si>
  <si>
    <t>Demontáž potrubí ocelové hladké svařované D přes 44,5 do 76</t>
  </si>
  <si>
    <t>-1567398262</t>
  </si>
  <si>
    <t>Demontáž potrubí svařovaného z ocelových trubek hladkých přes 44,5 do Ø 76</t>
  </si>
  <si>
    <t>62</t>
  </si>
  <si>
    <t>723190901</t>
  </si>
  <si>
    <t>Uzavření,otevření plynovodního potrubí při opravě</t>
  </si>
  <si>
    <t>-892270875</t>
  </si>
  <si>
    <t>Opravy plynovodního potrubí uzavření nebo otevření potrubí</t>
  </si>
  <si>
    <t>63</t>
  </si>
  <si>
    <t>723190907</t>
  </si>
  <si>
    <t>Odvzdušnění nebo napuštění plynovodního potrubí</t>
  </si>
  <si>
    <t>-1295020334</t>
  </si>
  <si>
    <t>Opravy plynovodního potrubí odvzdušnění a napuštění potrubí</t>
  </si>
  <si>
    <t>12+12</t>
  </si>
  <si>
    <t>64</t>
  </si>
  <si>
    <t>723190909</t>
  </si>
  <si>
    <t>Zkouška těsnosti potrubí plynovodního</t>
  </si>
  <si>
    <t>-938118351</t>
  </si>
  <si>
    <t>Opravy plynovodního potrubí neúřední zkouška těsnosti dosavadního potrubí</t>
  </si>
  <si>
    <t>65</t>
  </si>
  <si>
    <t>723190917</t>
  </si>
  <si>
    <t>Navaření odbočky na potrubí plynovodní DN 50</t>
  </si>
  <si>
    <t>500985867</t>
  </si>
  <si>
    <t>Opravy plynovodního potrubí navaření odbočky na potrubí DN 50</t>
  </si>
  <si>
    <t>68</t>
  </si>
  <si>
    <t>723231163</t>
  </si>
  <si>
    <t>Kohout kulový přímý G 3/4" PN 42 do 185°C plnoprůtokový vnitřní závit těžká řada</t>
  </si>
  <si>
    <t>-671331766</t>
  </si>
  <si>
    <t>Armatury se dvěma závity kohouty kulové PN 42 do 185°C plnoprůtokové vnitřní závit těžká řada G 3/4"</t>
  </si>
  <si>
    <t>69</t>
  </si>
  <si>
    <t>998723102</t>
  </si>
  <si>
    <t>Přesun hmot tonážní pro vnitřní plynovod v objektech v přes 6 do 12 m</t>
  </si>
  <si>
    <t>665826740</t>
  </si>
  <si>
    <t>Přesun hmot pro vnitřní plynovod stanovený z hmotnosti přesunovaného materiálu vodorovná dopravní vzdálenost do 50 m v objektech výšky přes 6 do 12 m</t>
  </si>
  <si>
    <t>71</t>
  </si>
  <si>
    <t>X72301</t>
  </si>
  <si>
    <t>Zaslepení stáv OC 50 - dýnko</t>
  </si>
  <si>
    <t>448773933</t>
  </si>
  <si>
    <t>72</t>
  </si>
  <si>
    <t>X72302</t>
  </si>
  <si>
    <t>Kontrolní manometr pro plyn 0-6,0kPa, komplet D+M</t>
  </si>
  <si>
    <t>1127425118</t>
  </si>
  <si>
    <t>KOntrolní manometr pro plyn 0-6,0kPa, komplet D+M</t>
  </si>
  <si>
    <t>73</t>
  </si>
  <si>
    <t>X72303</t>
  </si>
  <si>
    <t>Pospojení NTL domovního plynovodu, D+M</t>
  </si>
  <si>
    <t>807791283</t>
  </si>
  <si>
    <t>74</t>
  </si>
  <si>
    <t>X72304</t>
  </si>
  <si>
    <t>Tlaková zkouška NTL domovního plynovodu</t>
  </si>
  <si>
    <t>-565017172</t>
  </si>
  <si>
    <t>75</t>
  </si>
  <si>
    <t>X72305</t>
  </si>
  <si>
    <t xml:space="preserve">Revize  NTL domovního plynovodu</t>
  </si>
  <si>
    <t>656007175</t>
  </si>
  <si>
    <t>731</t>
  </si>
  <si>
    <t>Ústřední vytápění - kotelny</t>
  </si>
  <si>
    <t>47</t>
  </si>
  <si>
    <t>731200826</t>
  </si>
  <si>
    <t>Demontáž kotle ocelového na plynná nebo kapalná paliva výkon přes 40 do 60 kW</t>
  </si>
  <si>
    <t>-1622496675</t>
  </si>
  <si>
    <t>Demontáž kotlů ocelových na kapalná nebo plynná paliva, o výkonu přes 40 do 60 kW</t>
  </si>
  <si>
    <t>48</t>
  </si>
  <si>
    <t>731391812</t>
  </si>
  <si>
    <t>Vypuštění vody z kotle samospádem pl kotle přes 5 do 10 m2</t>
  </si>
  <si>
    <t>2142626117</t>
  </si>
  <si>
    <t>Vypuštění vody z kotlů do kanalizace samospádem o výhřevné ploše kotlů přes 5 do 10 m2</t>
  </si>
  <si>
    <t>X73101</t>
  </si>
  <si>
    <t>KASKÁDA_KOUŘOVOD_ALMEVA , LIL trubka s hrdlem; 0,25m; DN80 /125, Průměr: - mm, Hmotnost: 0.723 kg</t>
  </si>
  <si>
    <t>429162337</t>
  </si>
  <si>
    <t>3</t>
  </si>
  <si>
    <t>X73102</t>
  </si>
  <si>
    <t>KASKÁDA_KOUŘOVOD_ALMEVA ,LIL reviz. T-kus s měř. otv. reduk.; (na DN125/180), DN 80/125, Průměr: - mm, Hmotnost: 2.242 kg</t>
  </si>
  <si>
    <t>-1259997942</t>
  </si>
  <si>
    <t>4</t>
  </si>
  <si>
    <t>X73103</t>
  </si>
  <si>
    <t>KASKÁDA_KOUŘOVOD_ALMEVA ,LIL trubkový díl s 87° odbočkou 80/125 - 1m; DN125/180, Průměr: - mm, Hmotnost: 3.579 kg</t>
  </si>
  <si>
    <t>100652834</t>
  </si>
  <si>
    <t>5</t>
  </si>
  <si>
    <t>X73104</t>
  </si>
  <si>
    <t>KASKÁDA_KOUŘOVOD_ALMEVA ,LIL trubka s hrdlem; 0,25m; DN125/180, Průměr: - mm, Hmotnost: 1.11 kg</t>
  </si>
  <si>
    <t>43048888</t>
  </si>
  <si>
    <t>6</t>
  </si>
  <si>
    <t>X73105</t>
  </si>
  <si>
    <t>KASKÁDA_KOUŘOVOD_ALMEVA ,LIL odváděč kondenzátu; DN125/180, Průměr: - mm, Hmotnost: 0.88 kg</t>
  </si>
  <si>
    <t>857898922</t>
  </si>
  <si>
    <t>7</t>
  </si>
  <si>
    <t>X73106</t>
  </si>
  <si>
    <t>KASKÁDA_KOUŘOVOD_ALMEVA, ZUB Sifon Zeus (pro přetlak) vývod 40mm, Průměr: - mm, Hmotnost: 0.21 kg</t>
  </si>
  <si>
    <t>1291484606</t>
  </si>
  <si>
    <t>8</t>
  </si>
  <si>
    <t>X73107</t>
  </si>
  <si>
    <t>KASKÁDA_KOUŘOVOD_ALMEVA,ZUB Hadice pro odvod kondenzátu 1bm</t>
  </si>
  <si>
    <t>-1022799980</t>
  </si>
  <si>
    <t>9</t>
  </si>
  <si>
    <t>X73108</t>
  </si>
  <si>
    <t>KASKÁDA_KOUŘOVOD_ALMEVA,LIL revizní koleno 87°; DN125/180, Průměr: - mm, Hmotnost: 2.19 kg</t>
  </si>
  <si>
    <t>-1201898657</t>
  </si>
  <si>
    <t>10</t>
  </si>
  <si>
    <t>X73109</t>
  </si>
  <si>
    <t>KASKÁDA_KOUŘOVOD_ALMEVA,LIL trubka s hrdlem; 0,5m; DN125/180, Průměr: - mm, Hmotnost: 2.1 kg</t>
  </si>
  <si>
    <t>689198561</t>
  </si>
  <si>
    <t>11</t>
  </si>
  <si>
    <t>X73110</t>
  </si>
  <si>
    <t>KASKÁDA_KOUŘOVOD_ALMEVA,LIL krycí deska jednodílná; DN125/180</t>
  </si>
  <si>
    <t>-1809131924</t>
  </si>
  <si>
    <t>12</t>
  </si>
  <si>
    <t>X73111</t>
  </si>
  <si>
    <t>ALMEVA_ Komín, účinná výška 13m _LAB pateční koleno 87° s konzolou; DN125/180, 4,1 kg</t>
  </si>
  <si>
    <t>319931332</t>
  </si>
  <si>
    <t>14</t>
  </si>
  <si>
    <t>X731112</t>
  </si>
  <si>
    <t>ALMEVA_ Komín, účinná výška 13m _LAB trubka s hrdlem; 1m; DN125/180, 3,3 kg</t>
  </si>
  <si>
    <t>439237715</t>
  </si>
  <si>
    <t>X731113</t>
  </si>
  <si>
    <t>ALMEVA_ Komín, účinná výška 13m _LAB vyústění s přisáváním; DN125/180, 1 kg</t>
  </si>
  <si>
    <t>-1965864586</t>
  </si>
  <si>
    <t>X731114</t>
  </si>
  <si>
    <t>ALMEVA_ Komín, účinná výška 13m _LAB stěnová objímka zesílená; DN125/180</t>
  </si>
  <si>
    <t>-1203943441</t>
  </si>
  <si>
    <t>17</t>
  </si>
  <si>
    <t>X731115</t>
  </si>
  <si>
    <t>ALMEVA_ Komín, účinná výška 13m _ZUB Silikonové mazivo 50g</t>
  </si>
  <si>
    <t>302052714</t>
  </si>
  <si>
    <t>18</t>
  </si>
  <si>
    <t>X731116</t>
  </si>
  <si>
    <t xml:space="preserve">Montáž kaskády od 2x PK 50 kW k patnímu kolenu, </t>
  </si>
  <si>
    <t>-1940629189</t>
  </si>
  <si>
    <t>19</t>
  </si>
  <si>
    <t>X731117</t>
  </si>
  <si>
    <t>Montáž komínu s účinnou výškou 13,0m od patního kolena nad střechu, včetně lešení popř. hydraulického zvedáku- plošiny</t>
  </si>
  <si>
    <t>1976480740</t>
  </si>
  <si>
    <t>20</t>
  </si>
  <si>
    <t>X731118</t>
  </si>
  <si>
    <t>revize kompletního odkouření - kaskáda, kouřovodu - komín, D+M</t>
  </si>
  <si>
    <t>1896383256</t>
  </si>
  <si>
    <t>X731119</t>
  </si>
  <si>
    <t>BUDERUS_Logamax plus GB192-50i W Nástěnný kondenzační kotel o výkonu 50 kW, výměník Al-Si, bez integrovaného ohřevu TV, bílá barva, D+M</t>
  </si>
  <si>
    <t>-562937472</t>
  </si>
  <si>
    <t>23</t>
  </si>
  <si>
    <t>X731120</t>
  </si>
  <si>
    <t>BUDERUS_G-TA Vypouštěcí sada se sifonem, odpadním potrubím a rozetou, D+M</t>
  </si>
  <si>
    <t>786724642</t>
  </si>
  <si>
    <t>24</t>
  </si>
  <si>
    <t>X731121</t>
  </si>
  <si>
    <t>BUDERUS_HKA - Sada pro připojení otopného okruhu, montáž na omítku, R1", 3/4 " připojení k exp. nádobě, plnící a vypouštěcí kohout, D+M</t>
  </si>
  <si>
    <t>-2126060335</t>
  </si>
  <si>
    <t>25</t>
  </si>
  <si>
    <t>X731122</t>
  </si>
  <si>
    <t>BUDERUS_HKA - GA-BS - Plynový kohout přímý R3/4", montáž na omítku, D+M</t>
  </si>
  <si>
    <t>-1562643478</t>
  </si>
  <si>
    <t>26</t>
  </si>
  <si>
    <t>X731123</t>
  </si>
  <si>
    <t>BUDERUS_REGULACE,Regulátor Logamatic RC310 pro zobrazení poruchových a provozních stavů</t>
  </si>
  <si>
    <t>369746643</t>
  </si>
  <si>
    <t>27</t>
  </si>
  <si>
    <t>X731124</t>
  </si>
  <si>
    <t>BUDERUS_REGULACE, Kaskádový modul MC400 vč. Čidla anuloidu - pro řízení z nadřazeného systému 0-10 V dle výkonu či teploty</t>
  </si>
  <si>
    <t>739805781</t>
  </si>
  <si>
    <t>29</t>
  </si>
  <si>
    <t>X731126</t>
  </si>
  <si>
    <t>BUDERUS_REGULACE, Sada s čidlem TV Obsahuje čidlo TV Ø 6 mm, připojovací konektory a</t>
  </si>
  <si>
    <t>-165799986</t>
  </si>
  <si>
    <t>30</t>
  </si>
  <si>
    <t>X731127</t>
  </si>
  <si>
    <t>BUDERUS_Logalux SU500/5, barva stříbrná, D+M</t>
  </si>
  <si>
    <t>-1618538602</t>
  </si>
  <si>
    <t>31</t>
  </si>
  <si>
    <t>X731128</t>
  </si>
  <si>
    <t xml:space="preserve">BUDERUS_Anuloid SINUS HVDT, 120/80 8m3/h - kompletní Anuloid s 40mm EPP izolací včetně  automatického odvzdušňovače,  vypouštěcího kohoutu, jímky 150mm pro teplotní čidlo Ø 9,7 mm,  Max. průtok 8m3/h, připojení 4x R 2", D+M</t>
  </si>
  <si>
    <t>-234522787</t>
  </si>
  <si>
    <t>32</t>
  </si>
  <si>
    <t>X731129</t>
  </si>
  <si>
    <t>BUDERUS_Konzole na stěnu pro SINUS HVDT 120/80, 2 KS</t>
  </si>
  <si>
    <t>-1995446707</t>
  </si>
  <si>
    <t>35</t>
  </si>
  <si>
    <t>X731132</t>
  </si>
  <si>
    <t>BUDERUS_Rozdělovač otopných okruhů HKV 2/25/25, Rozdělovač pro dva otopné okruhy, včetně izolace. Vstupy G1 1/4“, výstupy DN25, max. 50 kW, ΔT=20 K</t>
  </si>
  <si>
    <t>1801503880</t>
  </si>
  <si>
    <t>37</t>
  </si>
  <si>
    <t>X731133</t>
  </si>
  <si>
    <t>BUDERUS_Rozdělovač otopných okruhů HKV 3/25/25, Rozdělovač pro dva otopné okruhy, včetně izolace. Vstupy G1 1/4“, výstupy DN25, max. 50 kW, ΔT=20 K</t>
  </si>
  <si>
    <t>1650084249</t>
  </si>
  <si>
    <t>38</t>
  </si>
  <si>
    <t>X731134</t>
  </si>
  <si>
    <t>BUDERUS_Sada pro nástěnnou montáž WMS 2, Konzole pro montáž pro HKV 2/32/32 a HKV 2/25/25, Konzole pro montáž pro HKV 2/32/32 a HKV3/25/25, D+M</t>
  </si>
  <si>
    <t>2003238442</t>
  </si>
  <si>
    <t>39</t>
  </si>
  <si>
    <t>X731135</t>
  </si>
  <si>
    <t xml:space="preserve">BUDERUS_Čerpadlová skupina HSM25/6 MM100 Se směšovačem DN25/Kvs 8, připojení DN25, čerpadlo 25/6, teploměry, uzavírací kohouty, tepelná  izolace,  S integrovaným modulem MM100, D+M</t>
  </si>
  <si>
    <t>1027571006</t>
  </si>
  <si>
    <t>40</t>
  </si>
  <si>
    <t>X731136</t>
  </si>
  <si>
    <t xml:space="preserve">BUDERUS_Čerpadlová skupina HS25/6 MM100 bez směšovače, připojení DN25, čerpadlo 25/6, teploměry, uzavírací kohouty, tepelná  izolace,  S integrovaným modulem MM100, D+M</t>
  </si>
  <si>
    <t>2061925017</t>
  </si>
  <si>
    <t>41</t>
  </si>
  <si>
    <t>X731137</t>
  </si>
  <si>
    <t>BUDERUS_cirkul. Čerpadlo BUE-Plus-2 25/1-6, D+M</t>
  </si>
  <si>
    <t>-613061273</t>
  </si>
  <si>
    <t>42</t>
  </si>
  <si>
    <t>X731138</t>
  </si>
  <si>
    <t xml:space="preserve">BUDERUS_Dopouštěcí stanice NFK.2 Buderus  K automatickému plnění a doplnění uzavřených topných systémů. Obsahuje vstupní a výstupní  kulové kohouty, potrubní oddělovač BA, redukční ventil, filtr, manometr. Připojení 1/2", obsahuje,  přechod na 3/4" D+M</t>
  </si>
  <si>
    <t>1478635007</t>
  </si>
  <si>
    <t>43</t>
  </si>
  <si>
    <t>X731139</t>
  </si>
  <si>
    <t xml:space="preserve">Úpravna vody, VES kit P16000 demineralizační sada Buderus Sada obsahující patronu P16000 s kapacitou 16000 l x°dH, náhradní náplň 14 l, připojovací sestavu Profi s  digitálním měřičem vodivosti a elektronickým  vodoměrem, madlo. Připojovací sada je bez TI</t>
  </si>
  <si>
    <t>-1548496795</t>
  </si>
  <si>
    <t>VES kit P16000 demineralizační sada Buderus</t>
  </si>
  <si>
    <t>Sada obsahující patronu P16000 s kapacitou 16000 l</t>
  </si>
  <si>
    <t>x°dH, náhradní náplň 14 l, připojovací sestavu Profi s</t>
  </si>
  <si>
    <t>digitálním měřičem vodivosti a elektronickým</t>
  </si>
  <si>
    <t>vodoměrem, madlo. Připojovací sada je bez tepelné</t>
  </si>
  <si>
    <t>izolace. Výdrž náplně při 20°dH vstupní vody : 800 l</t>
  </si>
  <si>
    <t>upravené vody</t>
  </si>
  <si>
    <t>44</t>
  </si>
  <si>
    <t>X731140</t>
  </si>
  <si>
    <t xml:space="preserve">MĚŘENÍ A REGULACE_zapojení - propojení modulů MM100, MC400, RC310 uvedení kompletní MaR do provozu, vyregulování, zaškolení obsluhy - mont. práce ( kabeláž slaboproud. čidel , silnoproud - viz. dodávka elektroinstalace ) </t>
  </si>
  <si>
    <t>1619813991</t>
  </si>
  <si>
    <t>45</t>
  </si>
  <si>
    <t>X731141</t>
  </si>
  <si>
    <t>MĚŘENÍ A REGULACE_zprovoznění 2x PK servisním technikem BUderus, uvedení do provozu, zaškolení obsluhy</t>
  </si>
  <si>
    <t>-1837535459</t>
  </si>
  <si>
    <t>46</t>
  </si>
  <si>
    <t>X731142</t>
  </si>
  <si>
    <t xml:space="preserve">ELEKTROINSTALACE_revize, kompletní prokabelování čidel modulů MM100, MC400, RC310, ekvit čidla ze stávajícího RK, přípojení PK ze stáv RK ,  komplet D+M veškerých komponent, zásuvek, vodících lišt, kabeláže, zprovozněníviz. výkaz výměr a výkresová část PD</t>
  </si>
  <si>
    <t>1286288441</t>
  </si>
  <si>
    <t>Moduly v MM100 v čerpadlových skupinách 1. – 5. propojeny a napájeny ze stejného jističe jako modul MC400.</t>
  </si>
  <si>
    <t>RC310 umístěn na krytu modulu MC400. Cirkulační čerpadlo napojené z modulu č. 1 (MM100) zajišťující ohřev zásobníku TV.</t>
  </si>
  <si>
    <t xml:space="preserve">  Zásuvky pro kotle č. 1 a č. 2  napojeny ze stávajících jističů kotlů ACV.</t>
  </si>
  <si>
    <t>V technické místnosti doplňující místní pospojení vodičem CYA 6 (voda, topení, plyn, vzt)</t>
  </si>
  <si>
    <t>Komín nerezový napojen na stávající hromosvod v nadstřešní části a dole u patkového kolena.</t>
  </si>
  <si>
    <t>732</t>
  </si>
  <si>
    <t>Ústřední vytápění - strojovny</t>
  </si>
  <si>
    <t>49</t>
  </si>
  <si>
    <t>732110811</t>
  </si>
  <si>
    <t>Demontáž rozdělovače nebo sběrače DN přes 50 do 100</t>
  </si>
  <si>
    <t>-1898316717</t>
  </si>
  <si>
    <t>Demontáž těles rozdělovačů a sběračů do DN 100</t>
  </si>
  <si>
    <t>50</t>
  </si>
  <si>
    <t>732320813</t>
  </si>
  <si>
    <t>Demontáž nádrže beztlaké nebo tlakové odpojení od rozvodů potrubí obsah přes 100 do 200 l</t>
  </si>
  <si>
    <t>-499296479</t>
  </si>
  <si>
    <t>Demontáž nádrží beztlakých nebo tlakových odpojení od rozvodů potrubí nádrže o obsahu přes 100 do 200 l</t>
  </si>
  <si>
    <t>100</t>
  </si>
  <si>
    <t>732331104</t>
  </si>
  <si>
    <t>Nádoba tlaková expanzní pro solární, topnou a chladící soustavu s membránou závitové připojení PN 1,0 o objemu 25 l</t>
  </si>
  <si>
    <t>-1388747133</t>
  </si>
  <si>
    <t>Nádoby expanzní tlakové pro solární, topné a chladicí soustavy s membránou bez pojistného ventilu se závitovým připojením PN 1,0 o objemu 25 l</t>
  </si>
  <si>
    <t>103</t>
  </si>
  <si>
    <t>732331106</t>
  </si>
  <si>
    <t>Nádoba tlaková expanzní pro solární, topnou a chladící soustavu s membránou závitové připojení PN 1,0 o objemu 50 l</t>
  </si>
  <si>
    <t>1466640490</t>
  </si>
  <si>
    <t>Nádoby expanzní tlakové pro solární, topné a chladicí soustavy s membránou bez pojistného ventilu se závitovým připojením PN 1,0 o objemu 50 l</t>
  </si>
  <si>
    <t>102</t>
  </si>
  <si>
    <t>732331777</t>
  </si>
  <si>
    <t>Příslušenství k expanzním nádobám bezpečnostní uzávěr G 3/4 k měření tlaku</t>
  </si>
  <si>
    <t>-1842654674</t>
  </si>
  <si>
    <t>Nádoby expanzní tlakové pro topné a chladicí soustavy příslušenství k expanzním nádobám bezpečnostní uzávěr k měření tlaku G 3/4</t>
  </si>
  <si>
    <t>101</t>
  </si>
  <si>
    <t>732331778</t>
  </si>
  <si>
    <t>Příslušenství k expanzním nádobám bezpečnostní uzávěr G 1 k měření tlaku</t>
  </si>
  <si>
    <t>-764207316</t>
  </si>
  <si>
    <t>Nádoby expanzní tlakové pro topné a chladicí soustavy příslušenství k expanzním nádobám bezpečnostní uzávěr k měření tlaku G 1</t>
  </si>
  <si>
    <t>52</t>
  </si>
  <si>
    <t>732420812</t>
  </si>
  <si>
    <t>Demontáž čerpadla oběhového spirálního DN 40</t>
  </si>
  <si>
    <t>1999129145</t>
  </si>
  <si>
    <t>Demontáž čerpadel oběhových spirálních (do potrubí) DN 40</t>
  </si>
  <si>
    <t>57</t>
  </si>
  <si>
    <t>X732025</t>
  </si>
  <si>
    <t xml:space="preserve">DEMONTÁŽ A LIKVIDACE 2x stáv. PK ACV, </t>
  </si>
  <si>
    <t>1692926367</t>
  </si>
  <si>
    <t>58</t>
  </si>
  <si>
    <t>X732026</t>
  </si>
  <si>
    <t>Vybourání otvoru pro odkouření 2xPK obvodovou zdí CP tl. 450, včetně zednického zapravení</t>
  </si>
  <si>
    <t>666254891</t>
  </si>
  <si>
    <t>59</t>
  </si>
  <si>
    <t>X732027</t>
  </si>
  <si>
    <t>zazdění otvorů DN 300 po stávajícím odkouření skrz obvodovou stěnu CP tl. 450mm, D+M</t>
  </si>
  <si>
    <t>1755041128</t>
  </si>
  <si>
    <t>115</t>
  </si>
  <si>
    <t>X732028</t>
  </si>
  <si>
    <t>Topná zkouška</t>
  </si>
  <si>
    <t>hod</t>
  </si>
  <si>
    <t>-79633056</t>
  </si>
  <si>
    <t>119</t>
  </si>
  <si>
    <t>X732029</t>
  </si>
  <si>
    <t>Vyregulování otopné soustavy, UT, VZT</t>
  </si>
  <si>
    <t>-734993087</t>
  </si>
  <si>
    <t>120</t>
  </si>
  <si>
    <t>X732030</t>
  </si>
  <si>
    <t>Projektová dokumentace skutečného provedení, OPZ, UT</t>
  </si>
  <si>
    <t>-382064300</t>
  </si>
  <si>
    <t>122</t>
  </si>
  <si>
    <t>X732031</t>
  </si>
  <si>
    <t>ZAizolování stáv. přívodu vzduchu 10/0,5m s vynecháním průduchu 15/15 cm</t>
  </si>
  <si>
    <t>-61818208</t>
  </si>
  <si>
    <t>123</t>
  </si>
  <si>
    <t>X732032</t>
  </si>
  <si>
    <t>vsazení ht 100 s ukončením protidešťovou zaluzií</t>
  </si>
  <si>
    <t>-1029908056</t>
  </si>
  <si>
    <t>733</t>
  </si>
  <si>
    <t>Ústřední vytápění - rozvodné potrubí</t>
  </si>
  <si>
    <t>53</t>
  </si>
  <si>
    <t>733110806</t>
  </si>
  <si>
    <t>Demontáž potrubí ocelového závitového DN přes 15 do 32</t>
  </si>
  <si>
    <t>-988273339</t>
  </si>
  <si>
    <t>Demontáž potrubí z trubek ocelových závitových DN přes 15 do 32</t>
  </si>
  <si>
    <t>10+10+10+10+8</t>
  </si>
  <si>
    <t>54</t>
  </si>
  <si>
    <t>733110808</t>
  </si>
  <si>
    <t>Demontáž potrubí ocelového závitového DN přes 32 do 50</t>
  </si>
  <si>
    <t>-1774445666</t>
  </si>
  <si>
    <t>Demontáž potrubí z trubek ocelových závitových DN přes 32 do 50</t>
  </si>
  <si>
    <t>10+10+4+4</t>
  </si>
  <si>
    <t>111</t>
  </si>
  <si>
    <t>733121114</t>
  </si>
  <si>
    <t>Potrubí ocelové hladké bezešvé nízkotlaké spojované svařováním D 31,8x2,6</t>
  </si>
  <si>
    <t>-1985624959</t>
  </si>
  <si>
    <t>Potrubí z trubek ocelových hladkých spojovaných svařováním černých bezešvých nízkotlakých T= do +115°C Ø 31,8/2,6</t>
  </si>
  <si>
    <t>8+8+4+4+4+4+2+2</t>
  </si>
  <si>
    <t>110</t>
  </si>
  <si>
    <t>733121115</t>
  </si>
  <si>
    <t>Potrubí ocelové hladké bezešvé nízkotlaké spojované svařováním D 38x2,6</t>
  </si>
  <si>
    <t>-2080508570</t>
  </si>
  <si>
    <t>Potrubí z trubek ocelových hladkých spojovaných svařováním černých bezešvých nízkotlakých T= do +115°C Ø 38/2,6</t>
  </si>
  <si>
    <t>8+8+2+2</t>
  </si>
  <si>
    <t>109</t>
  </si>
  <si>
    <t>733121116</t>
  </si>
  <si>
    <t>Potrubí ocelové hladké bezešvé nízkotlaké spojované svařováním D 44,5x3,2</t>
  </si>
  <si>
    <t>-954053602</t>
  </si>
  <si>
    <t>Potrubí z trubek ocelových hladkých spojovaných svařováním černých bezešvých nízkotlakých T= do +115°C Ø 44,5/3,2</t>
  </si>
  <si>
    <t>2+2</t>
  </si>
  <si>
    <t>108</t>
  </si>
  <si>
    <t>733121118</t>
  </si>
  <si>
    <t>Potrubí ocelové hladké bezešvé nízkotlaké spojované svařováním D 57x3,2</t>
  </si>
  <si>
    <t>35275242</t>
  </si>
  <si>
    <t>Potrubí z trubek ocelových hladkých spojovaných svařováním černých bezešvých nízkotlakých T= do +115°C Ø 57/3,2</t>
  </si>
  <si>
    <t>4+4+2+2+3+3</t>
  </si>
  <si>
    <t>116</t>
  </si>
  <si>
    <t>733190217</t>
  </si>
  <si>
    <t>Zkouška těsnosti potrubí ocelové hladké D do 51x2,6</t>
  </si>
  <si>
    <t>-449253492</t>
  </si>
  <si>
    <t>Zkoušky těsnosti potrubí, manžety prostupové z trubek ocelových zkoušky těsnosti potrubí (za provozu) z trubek ocelových hladkých Ø do 51/2,6</t>
  </si>
  <si>
    <t>55</t>
  </si>
  <si>
    <t>733190801</t>
  </si>
  <si>
    <t>Odřezání objímky dvojité DN do 50</t>
  </si>
  <si>
    <t>1277256307</t>
  </si>
  <si>
    <t>Demontáž příslušenství potrubí odřezání objímek dvojitých DN do 50</t>
  </si>
  <si>
    <t>112</t>
  </si>
  <si>
    <t>733191925</t>
  </si>
  <si>
    <t>Navaření odbočky na potrubí ocelové závitové DN 25</t>
  </si>
  <si>
    <t>576986224</t>
  </si>
  <si>
    <t>Opravy rozvodů potrubí z trubek ocelových závitových normálních i zesílených navaření odbočky na stávající potrubí, odbočka DN 25</t>
  </si>
  <si>
    <t>1+1+1+1+1+1+1+1</t>
  </si>
  <si>
    <t>56</t>
  </si>
  <si>
    <t>733193810</t>
  </si>
  <si>
    <t>Rozřezání konzoly, podpěry nebo výložníku pro potrubí z L profilu do 50x50x5 mm</t>
  </si>
  <si>
    <t>1865996855</t>
  </si>
  <si>
    <t>Demontáž příslušenství potrubí rozřezání konzol, podpěr a výložníků pro potrubí z úhelníků L do 50x50x5 mm</t>
  </si>
  <si>
    <t>113</t>
  </si>
  <si>
    <t>733811232</t>
  </si>
  <si>
    <t>Ochrana potrubí ústředního vytápění termoizolačními trubicemi z PE tl přes 9 do 13 mm DN přes 32 do 45 mm</t>
  </si>
  <si>
    <t>-1431382842</t>
  </si>
  <si>
    <t>Ochrana potrubí termoizolačními trubicemi z pěnového polyetylenu PE přilepenými v příčných a podélných spojích, tloušťky izolace přes 9 do 13 mm, vnitřního průměru izolace DN přes 22 do 45 mm</t>
  </si>
  <si>
    <t>114</t>
  </si>
  <si>
    <t>X725305</t>
  </si>
  <si>
    <t>Tepelná izolace z trubního pouzdra min. vaty tl. 30mm potrubí OC50,40,s al povvrchem spojováno páskou</t>
  </si>
  <si>
    <t>75142967</t>
  </si>
  <si>
    <t>TEpelná izola¨ce z trubního pouzdra min. vaty tl. 30mm potrubí OC50,40,s al povvrchem spojováno páskou</t>
  </si>
  <si>
    <t>22</t>
  </si>
  <si>
    <t>107</t>
  </si>
  <si>
    <t>X732525</t>
  </si>
  <si>
    <t xml:space="preserve">Odstředivý odkalovač s magnetickou vložkou, vypouštěním, odvzdušněním a 2 ks kulových kohoutů s převlečnou maticí. 3/4"  </t>
  </si>
  <si>
    <t>1581860397</t>
  </si>
  <si>
    <t>734</t>
  </si>
  <si>
    <t>Ústřední vytápění - armatury</t>
  </si>
  <si>
    <t>106</t>
  </si>
  <si>
    <t>734242414</t>
  </si>
  <si>
    <t>Ventil závitový zpětný přímý G 1 PN 16 do 110°C</t>
  </si>
  <si>
    <t>257302450</t>
  </si>
  <si>
    <t>Ventily zpětné závitové PN 16 do 110°C přímé G 1</t>
  </si>
  <si>
    <t>104</t>
  </si>
  <si>
    <t>734291123</t>
  </si>
  <si>
    <t>Kohout plnící a vypouštěcí G 1/2 PN 10 do 90°C závitový</t>
  </si>
  <si>
    <t>-341285843</t>
  </si>
  <si>
    <t>Ostatní armatury kohouty plnicí a vypouštěcí PN 10 do 90°C G 1/2</t>
  </si>
  <si>
    <t>105</t>
  </si>
  <si>
    <t>734292715</t>
  </si>
  <si>
    <t>Kohout kulový přímý G 1 PN 42 do 185°C vnitřní závit</t>
  </si>
  <si>
    <t>-1822036687</t>
  </si>
  <si>
    <t>Ostatní armatury kulové kohouty PN 42 do 185°C přímé vnitřní závit G 1</t>
  </si>
  <si>
    <t>2+2+2+2</t>
  </si>
  <si>
    <t>735</t>
  </si>
  <si>
    <t>Ústřední vytápění - otopná tělesa</t>
  </si>
  <si>
    <t>118</t>
  </si>
  <si>
    <t>735191905</t>
  </si>
  <si>
    <t>Odvzdušnění otopných těles</t>
  </si>
  <si>
    <t>1576890037</t>
  </si>
  <si>
    <t>Ostatní opravy otopných těles odvzdušnění tělesa</t>
  </si>
  <si>
    <t>117</t>
  </si>
  <si>
    <t>735191910</t>
  </si>
  <si>
    <t>Napuštění vody do otopných těles</t>
  </si>
  <si>
    <t>m2</t>
  </si>
  <si>
    <t>-1079827971</t>
  </si>
  <si>
    <t>Ostatní opravy otopných těles napuštění vody do otopného systému včetně potrubí (bez kotle a ohříváků) otopných těles</t>
  </si>
  <si>
    <t>50*3</t>
  </si>
  <si>
    <t>783</t>
  </si>
  <si>
    <t>Dokončovací práce - nátěry</t>
  </si>
  <si>
    <t>76</t>
  </si>
  <si>
    <t>783664551</t>
  </si>
  <si>
    <t>Základní jednonásobný olejový nátěr potrubí DN do 50 mm</t>
  </si>
  <si>
    <t>-2145168225</t>
  </si>
  <si>
    <t>Základní nátěr armatur a kovových potrubí jednonásobný potrubí do DN 50 mm olejový</t>
  </si>
  <si>
    <t>UT potrubí</t>
  </si>
  <si>
    <t>plynovod</t>
  </si>
  <si>
    <t>3+4+3+2</t>
  </si>
  <si>
    <t>Součet</t>
  </si>
  <si>
    <t>121</t>
  </si>
  <si>
    <t>783667601</t>
  </si>
  <si>
    <t>Krycí jednonásobný olejový nátěr potrubí DN do 50 mm</t>
  </si>
  <si>
    <t>1971125466</t>
  </si>
  <si>
    <t>Krycí nátěr (email) armatur a kovových potrubí potrubí do DN 50 mm jednonásobný olejový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</si>
</sst>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102_2023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VÝMĚNA STÁVAJÍCÍHO ZDROJE TEPLA PRO VYTÁPĚNÍ A OHŘEV TV, OBJEKTU DOMOVA MLÁDEŽE  OBCHODNÍ AKADEMIE A STŘEDNÍ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V94" s="117" t="s">
        <v>74</v>
      </c>
      <c r="BW94" s="117" t="s">
        <v>5</v>
      </c>
      <c r="BX94" s="117" t="s">
        <v>75</v>
      </c>
      <c r="CL94" s="117" t="s">
        <v>1</v>
      </c>
    </row>
    <row r="95" s="7" customFormat="1" ht="50.25" customHeight="1">
      <c r="A95" s="118" t="s">
        <v>76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'102_2023 - VÝMĚNA STÁVAJÍ...'!J28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77</v>
      </c>
      <c r="AR95" s="125"/>
      <c r="AS95" s="126">
        <v>0</v>
      </c>
      <c r="AT95" s="127">
        <f>ROUND(SUM(AV95:AW95),2)</f>
        <v>0</v>
      </c>
      <c r="AU95" s="128">
        <f>'102_2023 - VÝMĚNA STÁVAJÍ...'!P122</f>
        <v>0</v>
      </c>
      <c r="AV95" s="127">
        <f>'102_2023 - VÝMĚNA STÁVAJÍ...'!J31</f>
        <v>0</v>
      </c>
      <c r="AW95" s="127">
        <f>'102_2023 - VÝMĚNA STÁVAJÍ...'!J32</f>
        <v>0</v>
      </c>
      <c r="AX95" s="127">
        <f>'102_2023 - VÝMĚNA STÁVAJÍ...'!J33</f>
        <v>0</v>
      </c>
      <c r="AY95" s="127">
        <f>'102_2023 - VÝMĚNA STÁVAJÍ...'!J34</f>
        <v>0</v>
      </c>
      <c r="AZ95" s="127">
        <f>'102_2023 - VÝMĚNA STÁVAJÍ...'!F31</f>
        <v>0</v>
      </c>
      <c r="BA95" s="127">
        <f>'102_2023 - VÝMĚNA STÁVAJÍ...'!F32</f>
        <v>0</v>
      </c>
      <c r="BB95" s="127">
        <f>'102_2023 - VÝMĚNA STÁVAJÍ...'!F33</f>
        <v>0</v>
      </c>
      <c r="BC95" s="127">
        <f>'102_2023 - VÝMĚNA STÁVAJÍ...'!F34</f>
        <v>0</v>
      </c>
      <c r="BD95" s="129">
        <f>'102_2023 - VÝMĚNA STÁVAJÍ...'!F35</f>
        <v>0</v>
      </c>
      <c r="BE95" s="7"/>
      <c r="BT95" s="130" t="s">
        <v>78</v>
      </c>
      <c r="BU95" s="130" t="s">
        <v>79</v>
      </c>
      <c r="BV95" s="130" t="s">
        <v>74</v>
      </c>
      <c r="BW95" s="130" t="s">
        <v>5</v>
      </c>
      <c r="BX95" s="130" t="s">
        <v>75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2O9dcAYLJh7B5AaZ/0YXJlj56IUNmeFRQSIiERch1LE3LUUjg8dkv2zUbv/TMV4s78v57ZyCV2hlAfunUvjTRg==" hashValue="DhuR0k1RLEr6NeYhw1hbHQk0pdBICe24wOzV9CFHbmqyiCffo8XYXr1hFWRIJICKoNUApNmm/Se7Y1DHFtmQS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02_2023 - VÝMĚNA STÁVAJÍ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80</v>
      </c>
    </row>
    <row r="4" s="1" customFormat="1" ht="24.96" customHeight="1">
      <c r="B4" s="20"/>
      <c r="D4" s="133" t="s">
        <v>81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30. 5. 2023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26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27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26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29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26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31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26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32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38"/>
      <c r="J28" s="145">
        <f>ROUND(J122,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35</v>
      </c>
      <c r="G30" s="38"/>
      <c r="H30" s="38"/>
      <c r="I30" s="146" t="s">
        <v>34</v>
      </c>
      <c r="J30" s="146" t="s">
        <v>36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37</v>
      </c>
      <c r="E31" s="135" t="s">
        <v>38</v>
      </c>
      <c r="F31" s="148">
        <f>ROUND((SUM(BE122:BE394)),  2)</f>
        <v>0</v>
      </c>
      <c r="G31" s="38"/>
      <c r="H31" s="38"/>
      <c r="I31" s="149">
        <v>0.20999999999999999</v>
      </c>
      <c r="J31" s="148">
        <f>ROUND(((SUM(BE122:BE394))*I31),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39</v>
      </c>
      <c r="F32" s="148">
        <f>ROUND((SUM(BF122:BF394)),  2)</f>
        <v>0</v>
      </c>
      <c r="G32" s="38"/>
      <c r="H32" s="38"/>
      <c r="I32" s="149">
        <v>0.14999999999999999</v>
      </c>
      <c r="J32" s="148">
        <f>ROUND(((SUM(BF122:BF394))*I32),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40</v>
      </c>
      <c r="F33" s="148">
        <f>ROUND((SUM(BG122:BG394)),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41</v>
      </c>
      <c r="F34" s="148">
        <f>ROUND((SUM(BH122:BH394)),  2)</f>
        <v>0</v>
      </c>
      <c r="G34" s="38"/>
      <c r="H34" s="38"/>
      <c r="I34" s="149">
        <v>0.14999999999999999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42</v>
      </c>
      <c r="F35" s="148">
        <f>ROUND((SUM(BI122:BI394)),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43</v>
      </c>
      <c r="E37" s="152"/>
      <c r="F37" s="152"/>
      <c r="G37" s="153" t="s">
        <v>44</v>
      </c>
      <c r="H37" s="154" t="s">
        <v>45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 xml:space="preserve">VÝMĚNA STÁVAJÍCÍHO ZDROJE TEPLA PRO VYTÁPĚNÍ A OHŘEV TV, OBJEKTU DOMOVA MLÁDEŽE  OBCHODNÍ AKADEMIE A STŘEDNÍ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30. 5. 2023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32" t="s">
        <v>29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27</v>
      </c>
      <c r="D90" s="40"/>
      <c r="E90" s="40"/>
      <c r="F90" s="27" t="str">
        <f>IF(E16="","",E16)</f>
        <v>Vyplň údaj</v>
      </c>
      <c r="G90" s="40"/>
      <c r="H90" s="40"/>
      <c r="I90" s="32" t="s">
        <v>31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83</v>
      </c>
      <c r="D92" s="169"/>
      <c r="E92" s="169"/>
      <c r="F92" s="169"/>
      <c r="G92" s="169"/>
      <c r="H92" s="169"/>
      <c r="I92" s="169"/>
      <c r="J92" s="170" t="s">
        <v>84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85</v>
      </c>
      <c r="D94" s="40"/>
      <c r="E94" s="40"/>
      <c r="F94" s="40"/>
      <c r="G94" s="40"/>
      <c r="H94" s="40"/>
      <c r="I94" s="40"/>
      <c r="J94" s="110">
        <f>J122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86</v>
      </c>
    </row>
    <row r="95" s="9" customFormat="1" ht="24.96" customHeight="1">
      <c r="A95" s="9"/>
      <c r="B95" s="172"/>
      <c r="C95" s="173"/>
      <c r="D95" s="174" t="s">
        <v>87</v>
      </c>
      <c r="E95" s="175"/>
      <c r="F95" s="175"/>
      <c r="G95" s="175"/>
      <c r="H95" s="175"/>
      <c r="I95" s="175"/>
      <c r="J95" s="176">
        <f>J123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88</v>
      </c>
      <c r="E96" s="181"/>
      <c r="F96" s="181"/>
      <c r="G96" s="181"/>
      <c r="H96" s="181"/>
      <c r="I96" s="181"/>
      <c r="J96" s="182">
        <f>J124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89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90</v>
      </c>
      <c r="E98" s="181"/>
      <c r="F98" s="181"/>
      <c r="G98" s="181"/>
      <c r="H98" s="181"/>
      <c r="I98" s="181"/>
      <c r="J98" s="182">
        <f>J173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91</v>
      </c>
      <c r="E99" s="181"/>
      <c r="F99" s="181"/>
      <c r="G99" s="181"/>
      <c r="H99" s="181"/>
      <c r="I99" s="181"/>
      <c r="J99" s="182">
        <f>J208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92</v>
      </c>
      <c r="E100" s="181"/>
      <c r="F100" s="181"/>
      <c r="G100" s="181"/>
      <c r="H100" s="181"/>
      <c r="I100" s="181"/>
      <c r="J100" s="182">
        <f>J305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93</v>
      </c>
      <c r="E101" s="181"/>
      <c r="F101" s="181"/>
      <c r="G101" s="181"/>
      <c r="H101" s="181"/>
      <c r="I101" s="181"/>
      <c r="J101" s="182">
        <f>J336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94</v>
      </c>
      <c r="E102" s="181"/>
      <c r="F102" s="181"/>
      <c r="G102" s="181"/>
      <c r="H102" s="181"/>
      <c r="I102" s="181"/>
      <c r="J102" s="182">
        <f>J371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95</v>
      </c>
      <c r="E103" s="181"/>
      <c r="F103" s="181"/>
      <c r="G103" s="181"/>
      <c r="H103" s="181"/>
      <c r="I103" s="181"/>
      <c r="J103" s="182">
        <f>J379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96</v>
      </c>
      <c r="E104" s="181"/>
      <c r="F104" s="181"/>
      <c r="G104" s="181"/>
      <c r="H104" s="181"/>
      <c r="I104" s="181"/>
      <c r="J104" s="182">
        <f>J385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30" customHeight="1">
      <c r="A114" s="38"/>
      <c r="B114" s="39"/>
      <c r="C114" s="40"/>
      <c r="D114" s="40"/>
      <c r="E114" s="76" t="str">
        <f>E7</f>
        <v xml:space="preserve">VÝMĚNA STÁVAJÍCÍHO ZDROJE TEPLA PRO VYTÁPĚNÍ A OHŘEV TV, OBJEKTU DOMOVA MLÁDEŽE  OBCHODNÍ AKADEMIE A STŘEDNÍ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F10</f>
        <v xml:space="preserve"> </v>
      </c>
      <c r="G116" s="40"/>
      <c r="H116" s="40"/>
      <c r="I116" s="32" t="s">
        <v>22</v>
      </c>
      <c r="J116" s="79" t="str">
        <f>IF(J10="","",J10)</f>
        <v>30. 5. 2023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E13</f>
        <v xml:space="preserve"> </v>
      </c>
      <c r="G118" s="40"/>
      <c r="H118" s="40"/>
      <c r="I118" s="32" t="s">
        <v>29</v>
      </c>
      <c r="J118" s="36" t="str">
        <f>E19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IF(E16="","",E16)</f>
        <v>Vyplň údaj</v>
      </c>
      <c r="G119" s="40"/>
      <c r="H119" s="40"/>
      <c r="I119" s="32" t="s">
        <v>31</v>
      </c>
      <c r="J119" s="36" t="str">
        <f>E22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84"/>
      <c r="B121" s="185"/>
      <c r="C121" s="186" t="s">
        <v>98</v>
      </c>
      <c r="D121" s="187" t="s">
        <v>58</v>
      </c>
      <c r="E121" s="187" t="s">
        <v>54</v>
      </c>
      <c r="F121" s="187" t="s">
        <v>55</v>
      </c>
      <c r="G121" s="187" t="s">
        <v>99</v>
      </c>
      <c r="H121" s="187" t="s">
        <v>100</v>
      </c>
      <c r="I121" s="187" t="s">
        <v>101</v>
      </c>
      <c r="J121" s="188" t="s">
        <v>84</v>
      </c>
      <c r="K121" s="189" t="s">
        <v>102</v>
      </c>
      <c r="L121" s="190"/>
      <c r="M121" s="100" t="s">
        <v>1</v>
      </c>
      <c r="N121" s="101" t="s">
        <v>37</v>
      </c>
      <c r="O121" s="101" t="s">
        <v>103</v>
      </c>
      <c r="P121" s="101" t="s">
        <v>104</v>
      </c>
      <c r="Q121" s="101" t="s">
        <v>105</v>
      </c>
      <c r="R121" s="101" t="s">
        <v>106</v>
      </c>
      <c r="S121" s="101" t="s">
        <v>107</v>
      </c>
      <c r="T121" s="102" t="s">
        <v>108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8"/>
      <c r="B122" s="39"/>
      <c r="C122" s="107" t="s">
        <v>109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</f>
        <v>0</v>
      </c>
      <c r="Q122" s="104"/>
      <c r="R122" s="193">
        <f>R123</f>
        <v>0.45055999999999996</v>
      </c>
      <c r="S122" s="104"/>
      <c r="T122" s="194">
        <f>T123</f>
        <v>2.0885099999999999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72</v>
      </c>
      <c r="AU122" s="17" t="s">
        <v>86</v>
      </c>
      <c r="BK122" s="195">
        <f>BK123</f>
        <v>0</v>
      </c>
    </row>
    <row r="123" s="12" customFormat="1" ht="25.92" customHeight="1">
      <c r="A123" s="12"/>
      <c r="B123" s="196"/>
      <c r="C123" s="197"/>
      <c r="D123" s="198" t="s">
        <v>72</v>
      </c>
      <c r="E123" s="199" t="s">
        <v>110</v>
      </c>
      <c r="F123" s="199" t="s">
        <v>111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P124+P129+P173+P208+P305+P336+P371+P379+P385</f>
        <v>0</v>
      </c>
      <c r="Q123" s="204"/>
      <c r="R123" s="205">
        <f>R124+R129+R173+R208+R305+R336+R371+R379+R385</f>
        <v>0.45055999999999996</v>
      </c>
      <c r="S123" s="204"/>
      <c r="T123" s="206">
        <f>T124+T129+T173+T208+T305+T336+T371+T379+T385</f>
        <v>2.0885099999999999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80</v>
      </c>
      <c r="AT123" s="208" t="s">
        <v>72</v>
      </c>
      <c r="AU123" s="208" t="s">
        <v>73</v>
      </c>
      <c r="AY123" s="207" t="s">
        <v>112</v>
      </c>
      <c r="BK123" s="209">
        <f>BK124+BK129+BK173+BK208+BK305+BK336+BK371+BK379+BK385</f>
        <v>0</v>
      </c>
    </row>
    <row r="124" s="12" customFormat="1" ht="22.8" customHeight="1">
      <c r="A124" s="12"/>
      <c r="B124" s="196"/>
      <c r="C124" s="197"/>
      <c r="D124" s="198" t="s">
        <v>72</v>
      </c>
      <c r="E124" s="210" t="s">
        <v>113</v>
      </c>
      <c r="F124" s="210" t="s">
        <v>114</v>
      </c>
      <c r="G124" s="197"/>
      <c r="H124" s="197"/>
      <c r="I124" s="200"/>
      <c r="J124" s="211">
        <f>BK124</f>
        <v>0</v>
      </c>
      <c r="K124" s="197"/>
      <c r="L124" s="202"/>
      <c r="M124" s="203"/>
      <c r="N124" s="204"/>
      <c r="O124" s="204"/>
      <c r="P124" s="205">
        <f>SUM(P125:P128)</f>
        <v>0</v>
      </c>
      <c r="Q124" s="204"/>
      <c r="R124" s="205">
        <f>SUM(R125:R128)</f>
        <v>0.0025100000000000001</v>
      </c>
      <c r="S124" s="204"/>
      <c r="T124" s="206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80</v>
      </c>
      <c r="AT124" s="208" t="s">
        <v>72</v>
      </c>
      <c r="AU124" s="208" t="s">
        <v>78</v>
      </c>
      <c r="AY124" s="207" t="s">
        <v>112</v>
      </c>
      <c r="BK124" s="209">
        <f>SUM(BK125:BK128)</f>
        <v>0</v>
      </c>
    </row>
    <row r="125" s="2" customFormat="1" ht="16.5" customHeight="1">
      <c r="A125" s="38"/>
      <c r="B125" s="39"/>
      <c r="C125" s="212" t="s">
        <v>115</v>
      </c>
      <c r="D125" s="212" t="s">
        <v>116</v>
      </c>
      <c r="E125" s="213" t="s">
        <v>117</v>
      </c>
      <c r="F125" s="214" t="s">
        <v>118</v>
      </c>
      <c r="G125" s="215" t="s">
        <v>119</v>
      </c>
      <c r="H125" s="216">
        <v>1</v>
      </c>
      <c r="I125" s="217"/>
      <c r="J125" s="218">
        <f>ROUND(I125*H125,2)</f>
        <v>0</v>
      </c>
      <c r="K125" s="219"/>
      <c r="L125" s="44"/>
      <c r="M125" s="220" t="s">
        <v>1</v>
      </c>
      <c r="N125" s="221" t="s">
        <v>38</v>
      </c>
      <c r="O125" s="91"/>
      <c r="P125" s="222">
        <f>O125*H125</f>
        <v>0</v>
      </c>
      <c r="Q125" s="222">
        <v>0.0017899999999999999</v>
      </c>
      <c r="R125" s="222">
        <f>Q125*H125</f>
        <v>0.0017899999999999999</v>
      </c>
      <c r="S125" s="222">
        <v>0</v>
      </c>
      <c r="T125" s="22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4" t="s">
        <v>120</v>
      </c>
      <c r="AT125" s="224" t="s">
        <v>116</v>
      </c>
      <c r="AU125" s="224" t="s">
        <v>80</v>
      </c>
      <c r="AY125" s="17" t="s">
        <v>112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7" t="s">
        <v>78</v>
      </c>
      <c r="BK125" s="225">
        <f>ROUND(I125*H125,2)</f>
        <v>0</v>
      </c>
      <c r="BL125" s="17" t="s">
        <v>120</v>
      </c>
      <c r="BM125" s="224" t="s">
        <v>121</v>
      </c>
    </row>
    <row r="126" s="2" customFormat="1">
      <c r="A126" s="38"/>
      <c r="B126" s="39"/>
      <c r="C126" s="40"/>
      <c r="D126" s="226" t="s">
        <v>122</v>
      </c>
      <c r="E126" s="40"/>
      <c r="F126" s="227" t="s">
        <v>123</v>
      </c>
      <c r="G126" s="40"/>
      <c r="H126" s="40"/>
      <c r="I126" s="228"/>
      <c r="J126" s="40"/>
      <c r="K126" s="40"/>
      <c r="L126" s="44"/>
      <c r="M126" s="229"/>
      <c r="N126" s="230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122</v>
      </c>
      <c r="AU126" s="17" t="s">
        <v>80</v>
      </c>
    </row>
    <row r="127" s="2" customFormat="1" ht="16.5" customHeight="1">
      <c r="A127" s="38"/>
      <c r="B127" s="39"/>
      <c r="C127" s="212" t="s">
        <v>124</v>
      </c>
      <c r="D127" s="212" t="s">
        <v>116</v>
      </c>
      <c r="E127" s="213" t="s">
        <v>125</v>
      </c>
      <c r="F127" s="214" t="s">
        <v>126</v>
      </c>
      <c r="G127" s="215" t="s">
        <v>127</v>
      </c>
      <c r="H127" s="216">
        <v>2</v>
      </c>
      <c r="I127" s="217"/>
      <c r="J127" s="218">
        <f>ROUND(I127*H127,2)</f>
        <v>0</v>
      </c>
      <c r="K127" s="219"/>
      <c r="L127" s="44"/>
      <c r="M127" s="220" t="s">
        <v>1</v>
      </c>
      <c r="N127" s="221" t="s">
        <v>38</v>
      </c>
      <c r="O127" s="91"/>
      <c r="P127" s="222">
        <f>O127*H127</f>
        <v>0</v>
      </c>
      <c r="Q127" s="222">
        <v>0.00036000000000000002</v>
      </c>
      <c r="R127" s="222">
        <f>Q127*H127</f>
        <v>0.00072000000000000005</v>
      </c>
      <c r="S127" s="222">
        <v>0</v>
      </c>
      <c r="T127" s="22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4" t="s">
        <v>120</v>
      </c>
      <c r="AT127" s="224" t="s">
        <v>116</v>
      </c>
      <c r="AU127" s="224" t="s">
        <v>80</v>
      </c>
      <c r="AY127" s="17" t="s">
        <v>112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7" t="s">
        <v>78</v>
      </c>
      <c r="BK127" s="225">
        <f>ROUND(I127*H127,2)</f>
        <v>0</v>
      </c>
      <c r="BL127" s="17" t="s">
        <v>120</v>
      </c>
      <c r="BM127" s="224" t="s">
        <v>128</v>
      </c>
    </row>
    <row r="128" s="2" customFormat="1">
      <c r="A128" s="38"/>
      <c r="B128" s="39"/>
      <c r="C128" s="40"/>
      <c r="D128" s="226" t="s">
        <v>122</v>
      </c>
      <c r="E128" s="40"/>
      <c r="F128" s="227" t="s">
        <v>129</v>
      </c>
      <c r="G128" s="40"/>
      <c r="H128" s="40"/>
      <c r="I128" s="228"/>
      <c r="J128" s="40"/>
      <c r="K128" s="40"/>
      <c r="L128" s="44"/>
      <c r="M128" s="229"/>
      <c r="N128" s="230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122</v>
      </c>
      <c r="AU128" s="17" t="s">
        <v>80</v>
      </c>
    </row>
    <row r="129" s="12" customFormat="1" ht="22.8" customHeight="1">
      <c r="A129" s="12"/>
      <c r="B129" s="196"/>
      <c r="C129" s="197"/>
      <c r="D129" s="198" t="s">
        <v>72</v>
      </c>
      <c r="E129" s="210" t="s">
        <v>130</v>
      </c>
      <c r="F129" s="210" t="s">
        <v>131</v>
      </c>
      <c r="G129" s="197"/>
      <c r="H129" s="197"/>
      <c r="I129" s="200"/>
      <c r="J129" s="211">
        <f>BK129</f>
        <v>0</v>
      </c>
      <c r="K129" s="197"/>
      <c r="L129" s="202"/>
      <c r="M129" s="203"/>
      <c r="N129" s="204"/>
      <c r="O129" s="204"/>
      <c r="P129" s="205">
        <f>SUM(P130:P172)</f>
        <v>0</v>
      </c>
      <c r="Q129" s="204"/>
      <c r="R129" s="205">
        <f>SUM(R130:R172)</f>
        <v>0.084330000000000002</v>
      </c>
      <c r="S129" s="204"/>
      <c r="T129" s="206">
        <f>SUM(T130:T172)</f>
        <v>0.11608999999999999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7" t="s">
        <v>80</v>
      </c>
      <c r="AT129" s="208" t="s">
        <v>72</v>
      </c>
      <c r="AU129" s="208" t="s">
        <v>78</v>
      </c>
      <c r="AY129" s="207" t="s">
        <v>112</v>
      </c>
      <c r="BK129" s="209">
        <f>SUM(BK130:BK172)</f>
        <v>0</v>
      </c>
    </row>
    <row r="130" s="2" customFormat="1" ht="16.5" customHeight="1">
      <c r="A130" s="38"/>
      <c r="B130" s="39"/>
      <c r="C130" s="212" t="s">
        <v>132</v>
      </c>
      <c r="D130" s="212" t="s">
        <v>116</v>
      </c>
      <c r="E130" s="213" t="s">
        <v>133</v>
      </c>
      <c r="F130" s="214" t="s">
        <v>134</v>
      </c>
      <c r="G130" s="215" t="s">
        <v>127</v>
      </c>
      <c r="H130" s="216">
        <v>22</v>
      </c>
      <c r="I130" s="217"/>
      <c r="J130" s="218">
        <f>ROUND(I130*H130,2)</f>
        <v>0</v>
      </c>
      <c r="K130" s="219"/>
      <c r="L130" s="44"/>
      <c r="M130" s="220" t="s">
        <v>1</v>
      </c>
      <c r="N130" s="221" t="s">
        <v>38</v>
      </c>
      <c r="O130" s="91"/>
      <c r="P130" s="222">
        <f>O130*H130</f>
        <v>0</v>
      </c>
      <c r="Q130" s="222">
        <v>0</v>
      </c>
      <c r="R130" s="222">
        <f>Q130*H130</f>
        <v>0</v>
      </c>
      <c r="S130" s="222">
        <v>0.0049699999999999996</v>
      </c>
      <c r="T130" s="223">
        <f>S130*H130</f>
        <v>0.10933999999999999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4" t="s">
        <v>120</v>
      </c>
      <c r="AT130" s="224" t="s">
        <v>116</v>
      </c>
      <c r="AU130" s="224" t="s">
        <v>80</v>
      </c>
      <c r="AY130" s="17" t="s">
        <v>112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7" t="s">
        <v>78</v>
      </c>
      <c r="BK130" s="225">
        <f>ROUND(I130*H130,2)</f>
        <v>0</v>
      </c>
      <c r="BL130" s="17" t="s">
        <v>120</v>
      </c>
      <c r="BM130" s="224" t="s">
        <v>135</v>
      </c>
    </row>
    <row r="131" s="2" customFormat="1">
      <c r="A131" s="38"/>
      <c r="B131" s="39"/>
      <c r="C131" s="40"/>
      <c r="D131" s="226" t="s">
        <v>122</v>
      </c>
      <c r="E131" s="40"/>
      <c r="F131" s="227" t="s">
        <v>136</v>
      </c>
      <c r="G131" s="40"/>
      <c r="H131" s="40"/>
      <c r="I131" s="228"/>
      <c r="J131" s="40"/>
      <c r="K131" s="40"/>
      <c r="L131" s="44"/>
      <c r="M131" s="229"/>
      <c r="N131" s="230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122</v>
      </c>
      <c r="AU131" s="17" t="s">
        <v>80</v>
      </c>
    </row>
    <row r="132" s="13" customFormat="1">
      <c r="A132" s="13"/>
      <c r="B132" s="231"/>
      <c r="C132" s="232"/>
      <c r="D132" s="226" t="s">
        <v>137</v>
      </c>
      <c r="E132" s="233" t="s">
        <v>1</v>
      </c>
      <c r="F132" s="234" t="s">
        <v>138</v>
      </c>
      <c r="G132" s="232"/>
      <c r="H132" s="235">
        <v>22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137</v>
      </c>
      <c r="AU132" s="241" t="s">
        <v>80</v>
      </c>
      <c r="AV132" s="13" t="s">
        <v>80</v>
      </c>
      <c r="AW132" s="13" t="s">
        <v>30</v>
      </c>
      <c r="AX132" s="13" t="s">
        <v>78</v>
      </c>
      <c r="AY132" s="241" t="s">
        <v>112</v>
      </c>
    </row>
    <row r="133" s="2" customFormat="1" ht="16.5" customHeight="1">
      <c r="A133" s="38"/>
      <c r="B133" s="39"/>
      <c r="C133" s="212" t="s">
        <v>139</v>
      </c>
      <c r="D133" s="212" t="s">
        <v>116</v>
      </c>
      <c r="E133" s="213" t="s">
        <v>140</v>
      </c>
      <c r="F133" s="214" t="s">
        <v>141</v>
      </c>
      <c r="G133" s="215" t="s">
        <v>119</v>
      </c>
      <c r="H133" s="216">
        <v>4</v>
      </c>
      <c r="I133" s="217"/>
      <c r="J133" s="218">
        <f>ROUND(I133*H133,2)</f>
        <v>0</v>
      </c>
      <c r="K133" s="219"/>
      <c r="L133" s="44"/>
      <c r="M133" s="220" t="s">
        <v>1</v>
      </c>
      <c r="N133" s="221" t="s">
        <v>38</v>
      </c>
      <c r="O133" s="91"/>
      <c r="P133" s="222">
        <f>O133*H133</f>
        <v>0</v>
      </c>
      <c r="Q133" s="222">
        <v>0</v>
      </c>
      <c r="R133" s="222">
        <f>Q133*H133</f>
        <v>0</v>
      </c>
      <c r="S133" s="222">
        <v>0.00087000000000000001</v>
      </c>
      <c r="T133" s="223">
        <f>S133*H133</f>
        <v>0.00348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4" t="s">
        <v>120</v>
      </c>
      <c r="AT133" s="224" t="s">
        <v>116</v>
      </c>
      <c r="AU133" s="224" t="s">
        <v>80</v>
      </c>
      <c r="AY133" s="17" t="s">
        <v>112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7" t="s">
        <v>78</v>
      </c>
      <c r="BK133" s="225">
        <f>ROUND(I133*H133,2)</f>
        <v>0</v>
      </c>
      <c r="BL133" s="17" t="s">
        <v>120</v>
      </c>
      <c r="BM133" s="224" t="s">
        <v>142</v>
      </c>
    </row>
    <row r="134" s="2" customFormat="1">
      <c r="A134" s="38"/>
      <c r="B134" s="39"/>
      <c r="C134" s="40"/>
      <c r="D134" s="226" t="s">
        <v>122</v>
      </c>
      <c r="E134" s="40"/>
      <c r="F134" s="227" t="s">
        <v>143</v>
      </c>
      <c r="G134" s="40"/>
      <c r="H134" s="40"/>
      <c r="I134" s="228"/>
      <c r="J134" s="40"/>
      <c r="K134" s="40"/>
      <c r="L134" s="44"/>
      <c r="M134" s="229"/>
      <c r="N134" s="230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122</v>
      </c>
      <c r="AU134" s="17" t="s">
        <v>80</v>
      </c>
    </row>
    <row r="135" s="2" customFormat="1" ht="16.5" customHeight="1">
      <c r="A135" s="38"/>
      <c r="B135" s="39"/>
      <c r="C135" s="212" t="s">
        <v>144</v>
      </c>
      <c r="D135" s="212" t="s">
        <v>116</v>
      </c>
      <c r="E135" s="213" t="s">
        <v>145</v>
      </c>
      <c r="F135" s="214" t="s">
        <v>146</v>
      </c>
      <c r="G135" s="215" t="s">
        <v>119</v>
      </c>
      <c r="H135" s="216">
        <v>2</v>
      </c>
      <c r="I135" s="217"/>
      <c r="J135" s="218">
        <f>ROUND(I135*H135,2)</f>
        <v>0</v>
      </c>
      <c r="K135" s="219"/>
      <c r="L135" s="44"/>
      <c r="M135" s="220" t="s">
        <v>1</v>
      </c>
      <c r="N135" s="221" t="s">
        <v>38</v>
      </c>
      <c r="O135" s="91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4" t="s">
        <v>120</v>
      </c>
      <c r="AT135" s="224" t="s">
        <v>116</v>
      </c>
      <c r="AU135" s="224" t="s">
        <v>80</v>
      </c>
      <c r="AY135" s="17" t="s">
        <v>112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7" t="s">
        <v>78</v>
      </c>
      <c r="BK135" s="225">
        <f>ROUND(I135*H135,2)</f>
        <v>0</v>
      </c>
      <c r="BL135" s="17" t="s">
        <v>120</v>
      </c>
      <c r="BM135" s="224" t="s">
        <v>147</v>
      </c>
    </row>
    <row r="136" s="2" customFormat="1">
      <c r="A136" s="38"/>
      <c r="B136" s="39"/>
      <c r="C136" s="40"/>
      <c r="D136" s="226" t="s">
        <v>122</v>
      </c>
      <c r="E136" s="40"/>
      <c r="F136" s="227" t="s">
        <v>148</v>
      </c>
      <c r="G136" s="40"/>
      <c r="H136" s="40"/>
      <c r="I136" s="228"/>
      <c r="J136" s="40"/>
      <c r="K136" s="40"/>
      <c r="L136" s="44"/>
      <c r="M136" s="229"/>
      <c r="N136" s="230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122</v>
      </c>
      <c r="AU136" s="17" t="s">
        <v>80</v>
      </c>
    </row>
    <row r="137" s="2" customFormat="1" ht="16.5" customHeight="1">
      <c r="A137" s="38"/>
      <c r="B137" s="39"/>
      <c r="C137" s="212" t="s">
        <v>149</v>
      </c>
      <c r="D137" s="212" t="s">
        <v>116</v>
      </c>
      <c r="E137" s="213" t="s">
        <v>150</v>
      </c>
      <c r="F137" s="214" t="s">
        <v>151</v>
      </c>
      <c r="G137" s="215" t="s">
        <v>119</v>
      </c>
      <c r="H137" s="216">
        <v>1</v>
      </c>
      <c r="I137" s="217"/>
      <c r="J137" s="218">
        <f>ROUND(I137*H137,2)</f>
        <v>0</v>
      </c>
      <c r="K137" s="219"/>
      <c r="L137" s="44"/>
      <c r="M137" s="220" t="s">
        <v>1</v>
      </c>
      <c r="N137" s="221" t="s">
        <v>38</v>
      </c>
      <c r="O137" s="91"/>
      <c r="P137" s="222">
        <f>O137*H137</f>
        <v>0</v>
      </c>
      <c r="Q137" s="222">
        <v>6.0000000000000002E-05</v>
      </c>
      <c r="R137" s="222">
        <f>Q137*H137</f>
        <v>6.0000000000000002E-05</v>
      </c>
      <c r="S137" s="222">
        <v>0.00109</v>
      </c>
      <c r="T137" s="223">
        <f>S137*H137</f>
        <v>0.00109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4" t="s">
        <v>120</v>
      </c>
      <c r="AT137" s="224" t="s">
        <v>116</v>
      </c>
      <c r="AU137" s="224" t="s">
        <v>80</v>
      </c>
      <c r="AY137" s="17" t="s">
        <v>112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7" t="s">
        <v>78</v>
      </c>
      <c r="BK137" s="225">
        <f>ROUND(I137*H137,2)</f>
        <v>0</v>
      </c>
      <c r="BL137" s="17" t="s">
        <v>120</v>
      </c>
      <c r="BM137" s="224" t="s">
        <v>152</v>
      </c>
    </row>
    <row r="138" s="2" customFormat="1">
      <c r="A138" s="38"/>
      <c r="B138" s="39"/>
      <c r="C138" s="40"/>
      <c r="D138" s="226" t="s">
        <v>122</v>
      </c>
      <c r="E138" s="40"/>
      <c r="F138" s="227" t="s">
        <v>153</v>
      </c>
      <c r="G138" s="40"/>
      <c r="H138" s="40"/>
      <c r="I138" s="228"/>
      <c r="J138" s="40"/>
      <c r="K138" s="40"/>
      <c r="L138" s="44"/>
      <c r="M138" s="229"/>
      <c r="N138" s="230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122</v>
      </c>
      <c r="AU138" s="17" t="s">
        <v>80</v>
      </c>
    </row>
    <row r="139" s="2" customFormat="1" ht="16.5" customHeight="1">
      <c r="A139" s="38"/>
      <c r="B139" s="39"/>
      <c r="C139" s="212" t="s">
        <v>154</v>
      </c>
      <c r="D139" s="212" t="s">
        <v>116</v>
      </c>
      <c r="E139" s="213" t="s">
        <v>150</v>
      </c>
      <c r="F139" s="214" t="s">
        <v>151</v>
      </c>
      <c r="G139" s="215" t="s">
        <v>119</v>
      </c>
      <c r="H139" s="216">
        <v>2</v>
      </c>
      <c r="I139" s="217"/>
      <c r="J139" s="218">
        <f>ROUND(I139*H139,2)</f>
        <v>0</v>
      </c>
      <c r="K139" s="219"/>
      <c r="L139" s="44"/>
      <c r="M139" s="220" t="s">
        <v>1</v>
      </c>
      <c r="N139" s="221" t="s">
        <v>38</v>
      </c>
      <c r="O139" s="91"/>
      <c r="P139" s="222">
        <f>O139*H139</f>
        <v>0</v>
      </c>
      <c r="Q139" s="222">
        <v>6.0000000000000002E-05</v>
      </c>
      <c r="R139" s="222">
        <f>Q139*H139</f>
        <v>0.00012</v>
      </c>
      <c r="S139" s="222">
        <v>0.00109</v>
      </c>
      <c r="T139" s="223">
        <f>S139*H139</f>
        <v>0.0021800000000000001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4" t="s">
        <v>120</v>
      </c>
      <c r="AT139" s="224" t="s">
        <v>116</v>
      </c>
      <c r="AU139" s="224" t="s">
        <v>80</v>
      </c>
      <c r="AY139" s="17" t="s">
        <v>112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7" t="s">
        <v>78</v>
      </c>
      <c r="BK139" s="225">
        <f>ROUND(I139*H139,2)</f>
        <v>0</v>
      </c>
      <c r="BL139" s="17" t="s">
        <v>120</v>
      </c>
      <c r="BM139" s="224" t="s">
        <v>155</v>
      </c>
    </row>
    <row r="140" s="2" customFormat="1">
      <c r="A140" s="38"/>
      <c r="B140" s="39"/>
      <c r="C140" s="40"/>
      <c r="D140" s="226" t="s">
        <v>122</v>
      </c>
      <c r="E140" s="40"/>
      <c r="F140" s="227" t="s">
        <v>153</v>
      </c>
      <c r="G140" s="40"/>
      <c r="H140" s="40"/>
      <c r="I140" s="228"/>
      <c r="J140" s="40"/>
      <c r="K140" s="40"/>
      <c r="L140" s="44"/>
      <c r="M140" s="229"/>
      <c r="N140" s="230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122</v>
      </c>
      <c r="AU140" s="17" t="s">
        <v>80</v>
      </c>
    </row>
    <row r="141" s="2" customFormat="1" ht="16.5" customHeight="1">
      <c r="A141" s="38"/>
      <c r="B141" s="39"/>
      <c r="C141" s="212" t="s">
        <v>156</v>
      </c>
      <c r="D141" s="212" t="s">
        <v>116</v>
      </c>
      <c r="E141" s="213" t="s">
        <v>157</v>
      </c>
      <c r="F141" s="214" t="s">
        <v>158</v>
      </c>
      <c r="G141" s="215" t="s">
        <v>127</v>
      </c>
      <c r="H141" s="216">
        <v>20</v>
      </c>
      <c r="I141" s="217"/>
      <c r="J141" s="218">
        <f>ROUND(I141*H141,2)</f>
        <v>0</v>
      </c>
      <c r="K141" s="219"/>
      <c r="L141" s="44"/>
      <c r="M141" s="220" t="s">
        <v>1</v>
      </c>
      <c r="N141" s="221" t="s">
        <v>38</v>
      </c>
      <c r="O141" s="91"/>
      <c r="P141" s="222">
        <f>O141*H141</f>
        <v>0</v>
      </c>
      <c r="Q141" s="222">
        <v>0.0012600000000000001</v>
      </c>
      <c r="R141" s="222">
        <f>Q141*H141</f>
        <v>0.0252</v>
      </c>
      <c r="S141" s="222">
        <v>0</v>
      </c>
      <c r="T141" s="22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4" t="s">
        <v>120</v>
      </c>
      <c r="AT141" s="224" t="s">
        <v>116</v>
      </c>
      <c r="AU141" s="224" t="s">
        <v>80</v>
      </c>
      <c r="AY141" s="17" t="s">
        <v>112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7" t="s">
        <v>78</v>
      </c>
      <c r="BK141" s="225">
        <f>ROUND(I141*H141,2)</f>
        <v>0</v>
      </c>
      <c r="BL141" s="17" t="s">
        <v>120</v>
      </c>
      <c r="BM141" s="224" t="s">
        <v>159</v>
      </c>
    </row>
    <row r="142" s="2" customFormat="1">
      <c r="A142" s="38"/>
      <c r="B142" s="39"/>
      <c r="C142" s="40"/>
      <c r="D142" s="226" t="s">
        <v>122</v>
      </c>
      <c r="E142" s="40"/>
      <c r="F142" s="227" t="s">
        <v>160</v>
      </c>
      <c r="G142" s="40"/>
      <c r="H142" s="40"/>
      <c r="I142" s="228"/>
      <c r="J142" s="40"/>
      <c r="K142" s="40"/>
      <c r="L142" s="44"/>
      <c r="M142" s="229"/>
      <c r="N142" s="230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122</v>
      </c>
      <c r="AU142" s="17" t="s">
        <v>80</v>
      </c>
    </row>
    <row r="143" s="13" customFormat="1">
      <c r="A143" s="13"/>
      <c r="B143" s="231"/>
      <c r="C143" s="232"/>
      <c r="D143" s="226" t="s">
        <v>137</v>
      </c>
      <c r="E143" s="233" t="s">
        <v>1</v>
      </c>
      <c r="F143" s="234" t="s">
        <v>161</v>
      </c>
      <c r="G143" s="232"/>
      <c r="H143" s="235">
        <v>20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137</v>
      </c>
      <c r="AU143" s="241" t="s">
        <v>80</v>
      </c>
      <c r="AV143" s="13" t="s">
        <v>80</v>
      </c>
      <c r="AW143" s="13" t="s">
        <v>30</v>
      </c>
      <c r="AX143" s="13" t="s">
        <v>78</v>
      </c>
      <c r="AY143" s="241" t="s">
        <v>112</v>
      </c>
    </row>
    <row r="144" s="2" customFormat="1" ht="16.5" customHeight="1">
      <c r="A144" s="38"/>
      <c r="B144" s="39"/>
      <c r="C144" s="212" t="s">
        <v>162</v>
      </c>
      <c r="D144" s="212" t="s">
        <v>116</v>
      </c>
      <c r="E144" s="213" t="s">
        <v>163</v>
      </c>
      <c r="F144" s="214" t="s">
        <v>164</v>
      </c>
      <c r="G144" s="215" t="s">
        <v>127</v>
      </c>
      <c r="H144" s="216">
        <v>18</v>
      </c>
      <c r="I144" s="217"/>
      <c r="J144" s="218">
        <f>ROUND(I144*H144,2)</f>
        <v>0</v>
      </c>
      <c r="K144" s="219"/>
      <c r="L144" s="44"/>
      <c r="M144" s="220" t="s">
        <v>1</v>
      </c>
      <c r="N144" s="221" t="s">
        <v>38</v>
      </c>
      <c r="O144" s="91"/>
      <c r="P144" s="222">
        <f>O144*H144</f>
        <v>0</v>
      </c>
      <c r="Q144" s="222">
        <v>0.0015299999999999999</v>
      </c>
      <c r="R144" s="222">
        <f>Q144*H144</f>
        <v>0.027539999999999999</v>
      </c>
      <c r="S144" s="222">
        <v>0</v>
      </c>
      <c r="T144" s="223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4" t="s">
        <v>120</v>
      </c>
      <c r="AT144" s="224" t="s">
        <v>116</v>
      </c>
      <c r="AU144" s="224" t="s">
        <v>80</v>
      </c>
      <c r="AY144" s="17" t="s">
        <v>112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7" t="s">
        <v>78</v>
      </c>
      <c r="BK144" s="225">
        <f>ROUND(I144*H144,2)</f>
        <v>0</v>
      </c>
      <c r="BL144" s="17" t="s">
        <v>120</v>
      </c>
      <c r="BM144" s="224" t="s">
        <v>165</v>
      </c>
    </row>
    <row r="145" s="2" customFormat="1">
      <c r="A145" s="38"/>
      <c r="B145" s="39"/>
      <c r="C145" s="40"/>
      <c r="D145" s="226" t="s">
        <v>122</v>
      </c>
      <c r="E145" s="40"/>
      <c r="F145" s="227" t="s">
        <v>166</v>
      </c>
      <c r="G145" s="40"/>
      <c r="H145" s="40"/>
      <c r="I145" s="228"/>
      <c r="J145" s="40"/>
      <c r="K145" s="40"/>
      <c r="L145" s="44"/>
      <c r="M145" s="229"/>
      <c r="N145" s="230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122</v>
      </c>
      <c r="AU145" s="17" t="s">
        <v>80</v>
      </c>
    </row>
    <row r="146" s="13" customFormat="1">
      <c r="A146" s="13"/>
      <c r="B146" s="231"/>
      <c r="C146" s="232"/>
      <c r="D146" s="226" t="s">
        <v>137</v>
      </c>
      <c r="E146" s="233" t="s">
        <v>1</v>
      </c>
      <c r="F146" s="234" t="s">
        <v>167</v>
      </c>
      <c r="G146" s="232"/>
      <c r="H146" s="235">
        <v>18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137</v>
      </c>
      <c r="AU146" s="241" t="s">
        <v>80</v>
      </c>
      <c r="AV146" s="13" t="s">
        <v>80</v>
      </c>
      <c r="AW146" s="13" t="s">
        <v>30</v>
      </c>
      <c r="AX146" s="13" t="s">
        <v>78</v>
      </c>
      <c r="AY146" s="241" t="s">
        <v>112</v>
      </c>
    </row>
    <row r="147" s="2" customFormat="1" ht="24.15" customHeight="1">
      <c r="A147" s="38"/>
      <c r="B147" s="39"/>
      <c r="C147" s="212" t="s">
        <v>168</v>
      </c>
      <c r="D147" s="212" t="s">
        <v>116</v>
      </c>
      <c r="E147" s="213" t="s">
        <v>169</v>
      </c>
      <c r="F147" s="214" t="s">
        <v>170</v>
      </c>
      <c r="G147" s="215" t="s">
        <v>127</v>
      </c>
      <c r="H147" s="216">
        <v>38</v>
      </c>
      <c r="I147" s="217"/>
      <c r="J147" s="218">
        <f>ROUND(I147*H147,2)</f>
        <v>0</v>
      </c>
      <c r="K147" s="219"/>
      <c r="L147" s="44"/>
      <c r="M147" s="220" t="s">
        <v>1</v>
      </c>
      <c r="N147" s="221" t="s">
        <v>38</v>
      </c>
      <c r="O147" s="91"/>
      <c r="P147" s="222">
        <f>O147*H147</f>
        <v>0</v>
      </c>
      <c r="Q147" s="222">
        <v>0.00016000000000000001</v>
      </c>
      <c r="R147" s="222">
        <f>Q147*H147</f>
        <v>0.0060800000000000003</v>
      </c>
      <c r="S147" s="222">
        <v>0</v>
      </c>
      <c r="T147" s="22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4" t="s">
        <v>120</v>
      </c>
      <c r="AT147" s="224" t="s">
        <v>116</v>
      </c>
      <c r="AU147" s="224" t="s">
        <v>80</v>
      </c>
      <c r="AY147" s="17" t="s">
        <v>112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7" t="s">
        <v>78</v>
      </c>
      <c r="BK147" s="225">
        <f>ROUND(I147*H147,2)</f>
        <v>0</v>
      </c>
      <c r="BL147" s="17" t="s">
        <v>120</v>
      </c>
      <c r="BM147" s="224" t="s">
        <v>171</v>
      </c>
    </row>
    <row r="148" s="2" customFormat="1">
      <c r="A148" s="38"/>
      <c r="B148" s="39"/>
      <c r="C148" s="40"/>
      <c r="D148" s="226" t="s">
        <v>122</v>
      </c>
      <c r="E148" s="40"/>
      <c r="F148" s="227" t="s">
        <v>172</v>
      </c>
      <c r="G148" s="40"/>
      <c r="H148" s="40"/>
      <c r="I148" s="228"/>
      <c r="J148" s="40"/>
      <c r="K148" s="40"/>
      <c r="L148" s="44"/>
      <c r="M148" s="229"/>
      <c r="N148" s="230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122</v>
      </c>
      <c r="AU148" s="17" t="s">
        <v>80</v>
      </c>
    </row>
    <row r="149" s="2" customFormat="1" ht="16.5" customHeight="1">
      <c r="A149" s="38"/>
      <c r="B149" s="39"/>
      <c r="C149" s="212" t="s">
        <v>173</v>
      </c>
      <c r="D149" s="212" t="s">
        <v>116</v>
      </c>
      <c r="E149" s="213" t="s">
        <v>174</v>
      </c>
      <c r="F149" s="214" t="s">
        <v>175</v>
      </c>
      <c r="G149" s="215" t="s">
        <v>127</v>
      </c>
      <c r="H149" s="216">
        <v>10</v>
      </c>
      <c r="I149" s="217"/>
      <c r="J149" s="218">
        <f>ROUND(I149*H149,2)</f>
        <v>0</v>
      </c>
      <c r="K149" s="219"/>
      <c r="L149" s="44"/>
      <c r="M149" s="220" t="s">
        <v>1</v>
      </c>
      <c r="N149" s="221" t="s">
        <v>38</v>
      </c>
      <c r="O149" s="91"/>
      <c r="P149" s="222">
        <f>O149*H149</f>
        <v>0</v>
      </c>
      <c r="Q149" s="222">
        <v>0.00025000000000000001</v>
      </c>
      <c r="R149" s="222">
        <f>Q149*H149</f>
        <v>0.0025000000000000001</v>
      </c>
      <c r="S149" s="222">
        <v>0</v>
      </c>
      <c r="T149" s="22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4" t="s">
        <v>120</v>
      </c>
      <c r="AT149" s="224" t="s">
        <v>116</v>
      </c>
      <c r="AU149" s="224" t="s">
        <v>80</v>
      </c>
      <c r="AY149" s="17" t="s">
        <v>112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7" t="s">
        <v>78</v>
      </c>
      <c r="BK149" s="225">
        <f>ROUND(I149*H149,2)</f>
        <v>0</v>
      </c>
      <c r="BL149" s="17" t="s">
        <v>120</v>
      </c>
      <c r="BM149" s="224" t="s">
        <v>176</v>
      </c>
    </row>
    <row r="150" s="2" customFormat="1">
      <c r="A150" s="38"/>
      <c r="B150" s="39"/>
      <c r="C150" s="40"/>
      <c r="D150" s="226" t="s">
        <v>122</v>
      </c>
      <c r="E150" s="40"/>
      <c r="F150" s="227" t="s">
        <v>177</v>
      </c>
      <c r="G150" s="40"/>
      <c r="H150" s="40"/>
      <c r="I150" s="228"/>
      <c r="J150" s="40"/>
      <c r="K150" s="40"/>
      <c r="L150" s="44"/>
      <c r="M150" s="229"/>
      <c r="N150" s="230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122</v>
      </c>
      <c r="AU150" s="17" t="s">
        <v>80</v>
      </c>
    </row>
    <row r="151" s="2" customFormat="1" ht="16.5" customHeight="1">
      <c r="A151" s="38"/>
      <c r="B151" s="39"/>
      <c r="C151" s="212" t="s">
        <v>178</v>
      </c>
      <c r="D151" s="212" t="s">
        <v>116</v>
      </c>
      <c r="E151" s="213" t="s">
        <v>179</v>
      </c>
      <c r="F151" s="214" t="s">
        <v>180</v>
      </c>
      <c r="G151" s="215" t="s">
        <v>127</v>
      </c>
      <c r="H151" s="216">
        <v>10</v>
      </c>
      <c r="I151" s="217"/>
      <c r="J151" s="218">
        <f>ROUND(I151*H151,2)</f>
        <v>0</v>
      </c>
      <c r="K151" s="219"/>
      <c r="L151" s="44"/>
      <c r="M151" s="220" t="s">
        <v>1</v>
      </c>
      <c r="N151" s="221" t="s">
        <v>38</v>
      </c>
      <c r="O151" s="91"/>
      <c r="P151" s="222">
        <f>O151*H151</f>
        <v>0</v>
      </c>
      <c r="Q151" s="222">
        <v>0.00025999999999999998</v>
      </c>
      <c r="R151" s="222">
        <f>Q151*H151</f>
        <v>0.0025999999999999999</v>
      </c>
      <c r="S151" s="222">
        <v>0</v>
      </c>
      <c r="T151" s="22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4" t="s">
        <v>120</v>
      </c>
      <c r="AT151" s="224" t="s">
        <v>116</v>
      </c>
      <c r="AU151" s="224" t="s">
        <v>80</v>
      </c>
      <c r="AY151" s="17" t="s">
        <v>112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7" t="s">
        <v>78</v>
      </c>
      <c r="BK151" s="225">
        <f>ROUND(I151*H151,2)</f>
        <v>0</v>
      </c>
      <c r="BL151" s="17" t="s">
        <v>120</v>
      </c>
      <c r="BM151" s="224" t="s">
        <v>181</v>
      </c>
    </row>
    <row r="152" s="2" customFormat="1">
      <c r="A152" s="38"/>
      <c r="B152" s="39"/>
      <c r="C152" s="40"/>
      <c r="D152" s="226" t="s">
        <v>122</v>
      </c>
      <c r="E152" s="40"/>
      <c r="F152" s="227" t="s">
        <v>182</v>
      </c>
      <c r="G152" s="40"/>
      <c r="H152" s="40"/>
      <c r="I152" s="228"/>
      <c r="J152" s="40"/>
      <c r="K152" s="40"/>
      <c r="L152" s="44"/>
      <c r="M152" s="229"/>
      <c r="N152" s="230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122</v>
      </c>
      <c r="AU152" s="17" t="s">
        <v>80</v>
      </c>
    </row>
    <row r="153" s="2" customFormat="1" ht="16.5" customHeight="1">
      <c r="A153" s="38"/>
      <c r="B153" s="39"/>
      <c r="C153" s="212" t="s">
        <v>183</v>
      </c>
      <c r="D153" s="212" t="s">
        <v>116</v>
      </c>
      <c r="E153" s="213" t="s">
        <v>184</v>
      </c>
      <c r="F153" s="214" t="s">
        <v>185</v>
      </c>
      <c r="G153" s="215" t="s">
        <v>119</v>
      </c>
      <c r="H153" s="216">
        <v>2</v>
      </c>
      <c r="I153" s="217"/>
      <c r="J153" s="218">
        <f>ROUND(I153*H153,2)</f>
        <v>0</v>
      </c>
      <c r="K153" s="219"/>
      <c r="L153" s="44"/>
      <c r="M153" s="220" t="s">
        <v>1</v>
      </c>
      <c r="N153" s="221" t="s">
        <v>38</v>
      </c>
      <c r="O153" s="91"/>
      <c r="P153" s="222">
        <f>O153*H153</f>
        <v>0</v>
      </c>
      <c r="Q153" s="222">
        <v>0.00051999999999999995</v>
      </c>
      <c r="R153" s="222">
        <f>Q153*H153</f>
        <v>0.0010399999999999999</v>
      </c>
      <c r="S153" s="222">
        <v>0</v>
      </c>
      <c r="T153" s="22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4" t="s">
        <v>120</v>
      </c>
      <c r="AT153" s="224" t="s">
        <v>116</v>
      </c>
      <c r="AU153" s="224" t="s">
        <v>80</v>
      </c>
      <c r="AY153" s="17" t="s">
        <v>112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7" t="s">
        <v>78</v>
      </c>
      <c r="BK153" s="225">
        <f>ROUND(I153*H153,2)</f>
        <v>0</v>
      </c>
      <c r="BL153" s="17" t="s">
        <v>120</v>
      </c>
      <c r="BM153" s="224" t="s">
        <v>186</v>
      </c>
    </row>
    <row r="154" s="2" customFormat="1">
      <c r="A154" s="38"/>
      <c r="B154" s="39"/>
      <c r="C154" s="40"/>
      <c r="D154" s="226" t="s">
        <v>122</v>
      </c>
      <c r="E154" s="40"/>
      <c r="F154" s="227" t="s">
        <v>187</v>
      </c>
      <c r="G154" s="40"/>
      <c r="H154" s="40"/>
      <c r="I154" s="228"/>
      <c r="J154" s="40"/>
      <c r="K154" s="40"/>
      <c r="L154" s="44"/>
      <c r="M154" s="229"/>
      <c r="N154" s="230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122</v>
      </c>
      <c r="AU154" s="17" t="s">
        <v>80</v>
      </c>
    </row>
    <row r="155" s="2" customFormat="1" ht="16.5" customHeight="1">
      <c r="A155" s="38"/>
      <c r="B155" s="39"/>
      <c r="C155" s="212" t="s">
        <v>188</v>
      </c>
      <c r="D155" s="212" t="s">
        <v>116</v>
      </c>
      <c r="E155" s="213" t="s">
        <v>189</v>
      </c>
      <c r="F155" s="214" t="s">
        <v>190</v>
      </c>
      <c r="G155" s="215" t="s">
        <v>119</v>
      </c>
      <c r="H155" s="216">
        <v>2</v>
      </c>
      <c r="I155" s="217"/>
      <c r="J155" s="218">
        <f>ROUND(I155*H155,2)</f>
        <v>0</v>
      </c>
      <c r="K155" s="219"/>
      <c r="L155" s="44"/>
      <c r="M155" s="220" t="s">
        <v>1</v>
      </c>
      <c r="N155" s="221" t="s">
        <v>38</v>
      </c>
      <c r="O155" s="91"/>
      <c r="P155" s="222">
        <f>O155*H155</f>
        <v>0</v>
      </c>
      <c r="Q155" s="222">
        <v>0.00081999999999999998</v>
      </c>
      <c r="R155" s="222">
        <f>Q155*H155</f>
        <v>0.00164</v>
      </c>
      <c r="S155" s="222">
        <v>0</v>
      </c>
      <c r="T155" s="22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4" t="s">
        <v>120</v>
      </c>
      <c r="AT155" s="224" t="s">
        <v>116</v>
      </c>
      <c r="AU155" s="224" t="s">
        <v>80</v>
      </c>
      <c r="AY155" s="17" t="s">
        <v>112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7" t="s">
        <v>78</v>
      </c>
      <c r="BK155" s="225">
        <f>ROUND(I155*H155,2)</f>
        <v>0</v>
      </c>
      <c r="BL155" s="17" t="s">
        <v>120</v>
      </c>
      <c r="BM155" s="224" t="s">
        <v>191</v>
      </c>
    </row>
    <row r="156" s="2" customFormat="1">
      <c r="A156" s="38"/>
      <c r="B156" s="39"/>
      <c r="C156" s="40"/>
      <c r="D156" s="226" t="s">
        <v>122</v>
      </c>
      <c r="E156" s="40"/>
      <c r="F156" s="227" t="s">
        <v>192</v>
      </c>
      <c r="G156" s="40"/>
      <c r="H156" s="40"/>
      <c r="I156" s="228"/>
      <c r="J156" s="40"/>
      <c r="K156" s="40"/>
      <c r="L156" s="44"/>
      <c r="M156" s="229"/>
      <c r="N156" s="230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122</v>
      </c>
      <c r="AU156" s="17" t="s">
        <v>80</v>
      </c>
    </row>
    <row r="157" s="2" customFormat="1" ht="16.5" customHeight="1">
      <c r="A157" s="38"/>
      <c r="B157" s="39"/>
      <c r="C157" s="212" t="s">
        <v>193</v>
      </c>
      <c r="D157" s="212" t="s">
        <v>116</v>
      </c>
      <c r="E157" s="213" t="s">
        <v>194</v>
      </c>
      <c r="F157" s="214" t="s">
        <v>195</v>
      </c>
      <c r="G157" s="215" t="s">
        <v>119</v>
      </c>
      <c r="H157" s="216">
        <v>1</v>
      </c>
      <c r="I157" s="217"/>
      <c r="J157" s="218">
        <f>ROUND(I157*H157,2)</f>
        <v>0</v>
      </c>
      <c r="K157" s="219"/>
      <c r="L157" s="44"/>
      <c r="M157" s="220" t="s">
        <v>1</v>
      </c>
      <c r="N157" s="221" t="s">
        <v>38</v>
      </c>
      <c r="O157" s="91"/>
      <c r="P157" s="222">
        <f>O157*H157</f>
        <v>0</v>
      </c>
      <c r="Q157" s="222">
        <v>0.00029</v>
      </c>
      <c r="R157" s="222">
        <f>Q157*H157</f>
        <v>0.00029</v>
      </c>
      <c r="S157" s="222">
        <v>0</v>
      </c>
      <c r="T157" s="22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4" t="s">
        <v>120</v>
      </c>
      <c r="AT157" s="224" t="s">
        <v>116</v>
      </c>
      <c r="AU157" s="224" t="s">
        <v>80</v>
      </c>
      <c r="AY157" s="17" t="s">
        <v>112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7" t="s">
        <v>78</v>
      </c>
      <c r="BK157" s="225">
        <f>ROUND(I157*H157,2)</f>
        <v>0</v>
      </c>
      <c r="BL157" s="17" t="s">
        <v>120</v>
      </c>
      <c r="BM157" s="224" t="s">
        <v>196</v>
      </c>
    </row>
    <row r="158" s="2" customFormat="1">
      <c r="A158" s="38"/>
      <c r="B158" s="39"/>
      <c r="C158" s="40"/>
      <c r="D158" s="226" t="s">
        <v>122</v>
      </c>
      <c r="E158" s="40"/>
      <c r="F158" s="227" t="s">
        <v>197</v>
      </c>
      <c r="G158" s="40"/>
      <c r="H158" s="40"/>
      <c r="I158" s="228"/>
      <c r="J158" s="40"/>
      <c r="K158" s="40"/>
      <c r="L158" s="44"/>
      <c r="M158" s="229"/>
      <c r="N158" s="230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122</v>
      </c>
      <c r="AU158" s="17" t="s">
        <v>80</v>
      </c>
    </row>
    <row r="159" s="2" customFormat="1" ht="16.5" customHeight="1">
      <c r="A159" s="38"/>
      <c r="B159" s="39"/>
      <c r="C159" s="212" t="s">
        <v>198</v>
      </c>
      <c r="D159" s="212" t="s">
        <v>116</v>
      </c>
      <c r="E159" s="213" t="s">
        <v>199</v>
      </c>
      <c r="F159" s="214" t="s">
        <v>200</v>
      </c>
      <c r="G159" s="215" t="s">
        <v>119</v>
      </c>
      <c r="H159" s="216">
        <v>2</v>
      </c>
      <c r="I159" s="217"/>
      <c r="J159" s="218">
        <f>ROUND(I159*H159,2)</f>
        <v>0</v>
      </c>
      <c r="K159" s="219"/>
      <c r="L159" s="44"/>
      <c r="M159" s="220" t="s">
        <v>1</v>
      </c>
      <c r="N159" s="221" t="s">
        <v>38</v>
      </c>
      <c r="O159" s="91"/>
      <c r="P159" s="222">
        <f>O159*H159</f>
        <v>0</v>
      </c>
      <c r="Q159" s="222">
        <v>0.00034000000000000002</v>
      </c>
      <c r="R159" s="222">
        <f>Q159*H159</f>
        <v>0.00068000000000000005</v>
      </c>
      <c r="S159" s="222">
        <v>0</v>
      </c>
      <c r="T159" s="22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4" t="s">
        <v>120</v>
      </c>
      <c r="AT159" s="224" t="s">
        <v>116</v>
      </c>
      <c r="AU159" s="224" t="s">
        <v>80</v>
      </c>
      <c r="AY159" s="17" t="s">
        <v>112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7" t="s">
        <v>78</v>
      </c>
      <c r="BK159" s="225">
        <f>ROUND(I159*H159,2)</f>
        <v>0</v>
      </c>
      <c r="BL159" s="17" t="s">
        <v>120</v>
      </c>
      <c r="BM159" s="224" t="s">
        <v>201</v>
      </c>
    </row>
    <row r="160" s="2" customFormat="1">
      <c r="A160" s="38"/>
      <c r="B160" s="39"/>
      <c r="C160" s="40"/>
      <c r="D160" s="226" t="s">
        <v>122</v>
      </c>
      <c r="E160" s="40"/>
      <c r="F160" s="227" t="s">
        <v>202</v>
      </c>
      <c r="G160" s="40"/>
      <c r="H160" s="40"/>
      <c r="I160" s="228"/>
      <c r="J160" s="40"/>
      <c r="K160" s="40"/>
      <c r="L160" s="44"/>
      <c r="M160" s="229"/>
      <c r="N160" s="230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122</v>
      </c>
      <c r="AU160" s="17" t="s">
        <v>80</v>
      </c>
    </row>
    <row r="161" s="2" customFormat="1" ht="16.5" customHeight="1">
      <c r="A161" s="38"/>
      <c r="B161" s="39"/>
      <c r="C161" s="212" t="s">
        <v>203</v>
      </c>
      <c r="D161" s="212" t="s">
        <v>116</v>
      </c>
      <c r="E161" s="213" t="s">
        <v>204</v>
      </c>
      <c r="F161" s="214" t="s">
        <v>205</v>
      </c>
      <c r="G161" s="215" t="s">
        <v>119</v>
      </c>
      <c r="H161" s="216">
        <v>4</v>
      </c>
      <c r="I161" s="217"/>
      <c r="J161" s="218">
        <f>ROUND(I161*H161,2)</f>
        <v>0</v>
      </c>
      <c r="K161" s="219"/>
      <c r="L161" s="44"/>
      <c r="M161" s="220" t="s">
        <v>1</v>
      </c>
      <c r="N161" s="221" t="s">
        <v>38</v>
      </c>
      <c r="O161" s="91"/>
      <c r="P161" s="222">
        <f>O161*H161</f>
        <v>0</v>
      </c>
      <c r="Q161" s="222">
        <v>0.00050000000000000001</v>
      </c>
      <c r="R161" s="222">
        <f>Q161*H161</f>
        <v>0.002</v>
      </c>
      <c r="S161" s="222">
        <v>0</v>
      </c>
      <c r="T161" s="22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4" t="s">
        <v>120</v>
      </c>
      <c r="AT161" s="224" t="s">
        <v>116</v>
      </c>
      <c r="AU161" s="224" t="s">
        <v>80</v>
      </c>
      <c r="AY161" s="17" t="s">
        <v>112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7" t="s">
        <v>78</v>
      </c>
      <c r="BK161" s="225">
        <f>ROUND(I161*H161,2)</f>
        <v>0</v>
      </c>
      <c r="BL161" s="17" t="s">
        <v>120</v>
      </c>
      <c r="BM161" s="224" t="s">
        <v>206</v>
      </c>
    </row>
    <row r="162" s="2" customFormat="1">
      <c r="A162" s="38"/>
      <c r="B162" s="39"/>
      <c r="C162" s="40"/>
      <c r="D162" s="226" t="s">
        <v>122</v>
      </c>
      <c r="E162" s="40"/>
      <c r="F162" s="227" t="s">
        <v>207</v>
      </c>
      <c r="G162" s="40"/>
      <c r="H162" s="40"/>
      <c r="I162" s="228"/>
      <c r="J162" s="40"/>
      <c r="K162" s="40"/>
      <c r="L162" s="44"/>
      <c r="M162" s="229"/>
      <c r="N162" s="230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122</v>
      </c>
      <c r="AU162" s="17" t="s">
        <v>80</v>
      </c>
    </row>
    <row r="163" s="2" customFormat="1" ht="16.5" customHeight="1">
      <c r="A163" s="38"/>
      <c r="B163" s="39"/>
      <c r="C163" s="212" t="s">
        <v>208</v>
      </c>
      <c r="D163" s="212" t="s">
        <v>116</v>
      </c>
      <c r="E163" s="213" t="s">
        <v>209</v>
      </c>
      <c r="F163" s="214" t="s">
        <v>210</v>
      </c>
      <c r="G163" s="215" t="s">
        <v>119</v>
      </c>
      <c r="H163" s="216">
        <v>2</v>
      </c>
      <c r="I163" s="217"/>
      <c r="J163" s="218">
        <f>ROUND(I163*H163,2)</f>
        <v>0</v>
      </c>
      <c r="K163" s="219"/>
      <c r="L163" s="44"/>
      <c r="M163" s="220" t="s">
        <v>1</v>
      </c>
      <c r="N163" s="221" t="s">
        <v>38</v>
      </c>
      <c r="O163" s="91"/>
      <c r="P163" s="222">
        <f>O163*H163</f>
        <v>0</v>
      </c>
      <c r="Q163" s="222">
        <v>0.00149</v>
      </c>
      <c r="R163" s="222">
        <f>Q163*H163</f>
        <v>0.00298</v>
      </c>
      <c r="S163" s="222">
        <v>0</v>
      </c>
      <c r="T163" s="22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4" t="s">
        <v>120</v>
      </c>
      <c r="AT163" s="224" t="s">
        <v>116</v>
      </c>
      <c r="AU163" s="224" t="s">
        <v>80</v>
      </c>
      <c r="AY163" s="17" t="s">
        <v>112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7" t="s">
        <v>78</v>
      </c>
      <c r="BK163" s="225">
        <f>ROUND(I163*H163,2)</f>
        <v>0</v>
      </c>
      <c r="BL163" s="17" t="s">
        <v>120</v>
      </c>
      <c r="BM163" s="224" t="s">
        <v>211</v>
      </c>
    </row>
    <row r="164" s="2" customFormat="1">
      <c r="A164" s="38"/>
      <c r="B164" s="39"/>
      <c r="C164" s="40"/>
      <c r="D164" s="226" t="s">
        <v>122</v>
      </c>
      <c r="E164" s="40"/>
      <c r="F164" s="227" t="s">
        <v>212</v>
      </c>
      <c r="G164" s="40"/>
      <c r="H164" s="40"/>
      <c r="I164" s="228"/>
      <c r="J164" s="40"/>
      <c r="K164" s="40"/>
      <c r="L164" s="44"/>
      <c r="M164" s="229"/>
      <c r="N164" s="230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122</v>
      </c>
      <c r="AU164" s="17" t="s">
        <v>80</v>
      </c>
    </row>
    <row r="165" s="2" customFormat="1" ht="16.5" customHeight="1">
      <c r="A165" s="38"/>
      <c r="B165" s="39"/>
      <c r="C165" s="212" t="s">
        <v>213</v>
      </c>
      <c r="D165" s="212" t="s">
        <v>116</v>
      </c>
      <c r="E165" s="213" t="s">
        <v>214</v>
      </c>
      <c r="F165" s="214" t="s">
        <v>215</v>
      </c>
      <c r="G165" s="215" t="s">
        <v>216</v>
      </c>
      <c r="H165" s="216">
        <v>2</v>
      </c>
      <c r="I165" s="217"/>
      <c r="J165" s="218">
        <f>ROUND(I165*H165,2)</f>
        <v>0</v>
      </c>
      <c r="K165" s="219"/>
      <c r="L165" s="44"/>
      <c r="M165" s="220" t="s">
        <v>1</v>
      </c>
      <c r="N165" s="221" t="s">
        <v>38</v>
      </c>
      <c r="O165" s="91"/>
      <c r="P165" s="222">
        <f>O165*H165</f>
        <v>0</v>
      </c>
      <c r="Q165" s="222">
        <v>0.002</v>
      </c>
      <c r="R165" s="222">
        <f>Q165*H165</f>
        <v>0.0040000000000000001</v>
      </c>
      <c r="S165" s="222">
        <v>0</v>
      </c>
      <c r="T165" s="22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4" t="s">
        <v>120</v>
      </c>
      <c r="AT165" s="224" t="s">
        <v>116</v>
      </c>
      <c r="AU165" s="224" t="s">
        <v>80</v>
      </c>
      <c r="AY165" s="17" t="s">
        <v>112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7" t="s">
        <v>78</v>
      </c>
      <c r="BK165" s="225">
        <f>ROUND(I165*H165,2)</f>
        <v>0</v>
      </c>
      <c r="BL165" s="17" t="s">
        <v>120</v>
      </c>
      <c r="BM165" s="224" t="s">
        <v>217</v>
      </c>
    </row>
    <row r="166" s="2" customFormat="1">
      <c r="A166" s="38"/>
      <c r="B166" s="39"/>
      <c r="C166" s="40"/>
      <c r="D166" s="226" t="s">
        <v>122</v>
      </c>
      <c r="E166" s="40"/>
      <c r="F166" s="227" t="s">
        <v>218</v>
      </c>
      <c r="G166" s="40"/>
      <c r="H166" s="40"/>
      <c r="I166" s="228"/>
      <c r="J166" s="40"/>
      <c r="K166" s="40"/>
      <c r="L166" s="44"/>
      <c r="M166" s="229"/>
      <c r="N166" s="230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122</v>
      </c>
      <c r="AU166" s="17" t="s">
        <v>80</v>
      </c>
    </row>
    <row r="167" s="2" customFormat="1" ht="16.5" customHeight="1">
      <c r="A167" s="38"/>
      <c r="B167" s="39"/>
      <c r="C167" s="212" t="s">
        <v>219</v>
      </c>
      <c r="D167" s="212" t="s">
        <v>116</v>
      </c>
      <c r="E167" s="213" t="s">
        <v>220</v>
      </c>
      <c r="F167" s="214" t="s">
        <v>221</v>
      </c>
      <c r="G167" s="215" t="s">
        <v>127</v>
      </c>
      <c r="H167" s="216">
        <v>38</v>
      </c>
      <c r="I167" s="217"/>
      <c r="J167" s="218">
        <f>ROUND(I167*H167,2)</f>
        <v>0</v>
      </c>
      <c r="K167" s="219"/>
      <c r="L167" s="44"/>
      <c r="M167" s="220" t="s">
        <v>1</v>
      </c>
      <c r="N167" s="221" t="s">
        <v>38</v>
      </c>
      <c r="O167" s="91"/>
      <c r="P167" s="222">
        <f>O167*H167</f>
        <v>0</v>
      </c>
      <c r="Q167" s="222">
        <v>0.00019000000000000001</v>
      </c>
      <c r="R167" s="222">
        <f>Q167*H167</f>
        <v>0.0072200000000000007</v>
      </c>
      <c r="S167" s="222">
        <v>0</v>
      </c>
      <c r="T167" s="22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4" t="s">
        <v>120</v>
      </c>
      <c r="AT167" s="224" t="s">
        <v>116</v>
      </c>
      <c r="AU167" s="224" t="s">
        <v>80</v>
      </c>
      <c r="AY167" s="17" t="s">
        <v>112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7" t="s">
        <v>78</v>
      </c>
      <c r="BK167" s="225">
        <f>ROUND(I167*H167,2)</f>
        <v>0</v>
      </c>
      <c r="BL167" s="17" t="s">
        <v>120</v>
      </c>
      <c r="BM167" s="224" t="s">
        <v>222</v>
      </c>
    </row>
    <row r="168" s="2" customFormat="1">
      <c r="A168" s="38"/>
      <c r="B168" s="39"/>
      <c r="C168" s="40"/>
      <c r="D168" s="226" t="s">
        <v>122</v>
      </c>
      <c r="E168" s="40"/>
      <c r="F168" s="227" t="s">
        <v>223</v>
      </c>
      <c r="G168" s="40"/>
      <c r="H168" s="40"/>
      <c r="I168" s="228"/>
      <c r="J168" s="40"/>
      <c r="K168" s="40"/>
      <c r="L168" s="44"/>
      <c r="M168" s="229"/>
      <c r="N168" s="230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122</v>
      </c>
      <c r="AU168" s="17" t="s">
        <v>80</v>
      </c>
    </row>
    <row r="169" s="2" customFormat="1" ht="16.5" customHeight="1">
      <c r="A169" s="38"/>
      <c r="B169" s="39"/>
      <c r="C169" s="212" t="s">
        <v>224</v>
      </c>
      <c r="D169" s="212" t="s">
        <v>116</v>
      </c>
      <c r="E169" s="213" t="s">
        <v>225</v>
      </c>
      <c r="F169" s="214" t="s">
        <v>226</v>
      </c>
      <c r="G169" s="215" t="s">
        <v>127</v>
      </c>
      <c r="H169" s="216">
        <v>38</v>
      </c>
      <c r="I169" s="217"/>
      <c r="J169" s="218">
        <f>ROUND(I169*H169,2)</f>
        <v>0</v>
      </c>
      <c r="K169" s="219"/>
      <c r="L169" s="44"/>
      <c r="M169" s="220" t="s">
        <v>1</v>
      </c>
      <c r="N169" s="221" t="s">
        <v>38</v>
      </c>
      <c r="O169" s="91"/>
      <c r="P169" s="222">
        <f>O169*H169</f>
        <v>0</v>
      </c>
      <c r="Q169" s="222">
        <v>1.0000000000000001E-05</v>
      </c>
      <c r="R169" s="222">
        <f>Q169*H169</f>
        <v>0.00038000000000000002</v>
      </c>
      <c r="S169" s="222">
        <v>0</v>
      </c>
      <c r="T169" s="22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4" t="s">
        <v>120</v>
      </c>
      <c r="AT169" s="224" t="s">
        <v>116</v>
      </c>
      <c r="AU169" s="224" t="s">
        <v>80</v>
      </c>
      <c r="AY169" s="17" t="s">
        <v>112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7" t="s">
        <v>78</v>
      </c>
      <c r="BK169" s="225">
        <f>ROUND(I169*H169,2)</f>
        <v>0</v>
      </c>
      <c r="BL169" s="17" t="s">
        <v>120</v>
      </c>
      <c r="BM169" s="224" t="s">
        <v>227</v>
      </c>
    </row>
    <row r="170" s="2" customFormat="1">
      <c r="A170" s="38"/>
      <c r="B170" s="39"/>
      <c r="C170" s="40"/>
      <c r="D170" s="226" t="s">
        <v>122</v>
      </c>
      <c r="E170" s="40"/>
      <c r="F170" s="227" t="s">
        <v>228</v>
      </c>
      <c r="G170" s="40"/>
      <c r="H170" s="40"/>
      <c r="I170" s="228"/>
      <c r="J170" s="40"/>
      <c r="K170" s="40"/>
      <c r="L170" s="44"/>
      <c r="M170" s="229"/>
      <c r="N170" s="230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122</v>
      </c>
      <c r="AU170" s="17" t="s">
        <v>80</v>
      </c>
    </row>
    <row r="171" s="2" customFormat="1" ht="16.5" customHeight="1">
      <c r="A171" s="38"/>
      <c r="B171" s="39"/>
      <c r="C171" s="212" t="s">
        <v>229</v>
      </c>
      <c r="D171" s="212" t="s">
        <v>116</v>
      </c>
      <c r="E171" s="213" t="s">
        <v>230</v>
      </c>
      <c r="F171" s="214" t="s">
        <v>231</v>
      </c>
      <c r="G171" s="215" t="s">
        <v>232</v>
      </c>
      <c r="H171" s="216">
        <v>0.084000000000000005</v>
      </c>
      <c r="I171" s="217"/>
      <c r="J171" s="218">
        <f>ROUND(I171*H171,2)</f>
        <v>0</v>
      </c>
      <c r="K171" s="219"/>
      <c r="L171" s="44"/>
      <c r="M171" s="220" t="s">
        <v>1</v>
      </c>
      <c r="N171" s="221" t="s">
        <v>38</v>
      </c>
      <c r="O171" s="91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4" t="s">
        <v>120</v>
      </c>
      <c r="AT171" s="224" t="s">
        <v>116</v>
      </c>
      <c r="AU171" s="224" t="s">
        <v>80</v>
      </c>
      <c r="AY171" s="17" t="s">
        <v>112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7" t="s">
        <v>78</v>
      </c>
      <c r="BK171" s="225">
        <f>ROUND(I171*H171,2)</f>
        <v>0</v>
      </c>
      <c r="BL171" s="17" t="s">
        <v>120</v>
      </c>
      <c r="BM171" s="224" t="s">
        <v>233</v>
      </c>
    </row>
    <row r="172" s="2" customFormat="1">
      <c r="A172" s="38"/>
      <c r="B172" s="39"/>
      <c r="C172" s="40"/>
      <c r="D172" s="226" t="s">
        <v>122</v>
      </c>
      <c r="E172" s="40"/>
      <c r="F172" s="227" t="s">
        <v>234</v>
      </c>
      <c r="G172" s="40"/>
      <c r="H172" s="40"/>
      <c r="I172" s="228"/>
      <c r="J172" s="40"/>
      <c r="K172" s="40"/>
      <c r="L172" s="44"/>
      <c r="M172" s="229"/>
      <c r="N172" s="230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122</v>
      </c>
      <c r="AU172" s="17" t="s">
        <v>80</v>
      </c>
    </row>
    <row r="173" s="12" customFormat="1" ht="22.8" customHeight="1">
      <c r="A173" s="12"/>
      <c r="B173" s="196"/>
      <c r="C173" s="197"/>
      <c r="D173" s="198" t="s">
        <v>72</v>
      </c>
      <c r="E173" s="210" t="s">
        <v>235</v>
      </c>
      <c r="F173" s="210" t="s">
        <v>236</v>
      </c>
      <c r="G173" s="197"/>
      <c r="H173" s="197"/>
      <c r="I173" s="200"/>
      <c r="J173" s="211">
        <f>BK173</f>
        <v>0</v>
      </c>
      <c r="K173" s="197"/>
      <c r="L173" s="202"/>
      <c r="M173" s="203"/>
      <c r="N173" s="204"/>
      <c r="O173" s="204"/>
      <c r="P173" s="205">
        <f>SUM(P174:P207)</f>
        <v>0</v>
      </c>
      <c r="Q173" s="204"/>
      <c r="R173" s="205">
        <f>SUM(R174:R207)</f>
        <v>0.049600000000000005</v>
      </c>
      <c r="S173" s="204"/>
      <c r="T173" s="206">
        <f>SUM(T174:T207)</f>
        <v>0.042440000000000005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7" t="s">
        <v>80</v>
      </c>
      <c r="AT173" s="208" t="s">
        <v>72</v>
      </c>
      <c r="AU173" s="208" t="s">
        <v>78</v>
      </c>
      <c r="AY173" s="207" t="s">
        <v>112</v>
      </c>
      <c r="BK173" s="209">
        <f>SUM(BK174:BK207)</f>
        <v>0</v>
      </c>
    </row>
    <row r="174" s="2" customFormat="1" ht="16.5" customHeight="1">
      <c r="A174" s="38"/>
      <c r="B174" s="39"/>
      <c r="C174" s="212" t="s">
        <v>237</v>
      </c>
      <c r="D174" s="212" t="s">
        <v>116</v>
      </c>
      <c r="E174" s="213" t="s">
        <v>238</v>
      </c>
      <c r="F174" s="214" t="s">
        <v>239</v>
      </c>
      <c r="G174" s="215" t="s">
        <v>127</v>
      </c>
      <c r="H174" s="216">
        <v>2</v>
      </c>
      <c r="I174" s="217"/>
      <c r="J174" s="218">
        <f>ROUND(I174*H174,2)</f>
        <v>0</v>
      </c>
      <c r="K174" s="219"/>
      <c r="L174" s="44"/>
      <c r="M174" s="220" t="s">
        <v>1</v>
      </c>
      <c r="N174" s="221" t="s">
        <v>38</v>
      </c>
      <c r="O174" s="91"/>
      <c r="P174" s="222">
        <f>O174*H174</f>
        <v>0</v>
      </c>
      <c r="Q174" s="222">
        <v>0.0022000000000000001</v>
      </c>
      <c r="R174" s="222">
        <f>Q174*H174</f>
        <v>0.0044000000000000003</v>
      </c>
      <c r="S174" s="222">
        <v>0</v>
      </c>
      <c r="T174" s="22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4" t="s">
        <v>120</v>
      </c>
      <c r="AT174" s="224" t="s">
        <v>116</v>
      </c>
      <c r="AU174" s="224" t="s">
        <v>80</v>
      </c>
      <c r="AY174" s="17" t="s">
        <v>112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7" t="s">
        <v>78</v>
      </c>
      <c r="BK174" s="225">
        <f>ROUND(I174*H174,2)</f>
        <v>0</v>
      </c>
      <c r="BL174" s="17" t="s">
        <v>120</v>
      </c>
      <c r="BM174" s="224" t="s">
        <v>240</v>
      </c>
    </row>
    <row r="175" s="2" customFormat="1">
      <c r="A175" s="38"/>
      <c r="B175" s="39"/>
      <c r="C175" s="40"/>
      <c r="D175" s="226" t="s">
        <v>122</v>
      </c>
      <c r="E175" s="40"/>
      <c r="F175" s="227" t="s">
        <v>241</v>
      </c>
      <c r="G175" s="40"/>
      <c r="H175" s="40"/>
      <c r="I175" s="228"/>
      <c r="J175" s="40"/>
      <c r="K175" s="40"/>
      <c r="L175" s="44"/>
      <c r="M175" s="229"/>
      <c r="N175" s="230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122</v>
      </c>
      <c r="AU175" s="17" t="s">
        <v>80</v>
      </c>
    </row>
    <row r="176" s="2" customFormat="1" ht="16.5" customHeight="1">
      <c r="A176" s="38"/>
      <c r="B176" s="39"/>
      <c r="C176" s="212" t="s">
        <v>242</v>
      </c>
      <c r="D176" s="212" t="s">
        <v>116</v>
      </c>
      <c r="E176" s="213" t="s">
        <v>243</v>
      </c>
      <c r="F176" s="214" t="s">
        <v>244</v>
      </c>
      <c r="G176" s="215" t="s">
        <v>127</v>
      </c>
      <c r="H176" s="216">
        <v>8</v>
      </c>
      <c r="I176" s="217"/>
      <c r="J176" s="218">
        <f>ROUND(I176*H176,2)</f>
        <v>0</v>
      </c>
      <c r="K176" s="219"/>
      <c r="L176" s="44"/>
      <c r="M176" s="220" t="s">
        <v>1</v>
      </c>
      <c r="N176" s="221" t="s">
        <v>38</v>
      </c>
      <c r="O176" s="91"/>
      <c r="P176" s="222">
        <f>O176*H176</f>
        <v>0</v>
      </c>
      <c r="Q176" s="222">
        <v>0.0049300000000000004</v>
      </c>
      <c r="R176" s="222">
        <f>Q176*H176</f>
        <v>0.039440000000000003</v>
      </c>
      <c r="S176" s="222">
        <v>0</v>
      </c>
      <c r="T176" s="22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4" t="s">
        <v>120</v>
      </c>
      <c r="AT176" s="224" t="s">
        <v>116</v>
      </c>
      <c r="AU176" s="224" t="s">
        <v>80</v>
      </c>
      <c r="AY176" s="17" t="s">
        <v>112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7" t="s">
        <v>78</v>
      </c>
      <c r="BK176" s="225">
        <f>ROUND(I176*H176,2)</f>
        <v>0</v>
      </c>
      <c r="BL176" s="17" t="s">
        <v>120</v>
      </c>
      <c r="BM176" s="224" t="s">
        <v>245</v>
      </c>
    </row>
    <row r="177" s="2" customFormat="1">
      <c r="A177" s="38"/>
      <c r="B177" s="39"/>
      <c r="C177" s="40"/>
      <c r="D177" s="226" t="s">
        <v>122</v>
      </c>
      <c r="E177" s="40"/>
      <c r="F177" s="227" t="s">
        <v>246</v>
      </c>
      <c r="G177" s="40"/>
      <c r="H177" s="40"/>
      <c r="I177" s="228"/>
      <c r="J177" s="40"/>
      <c r="K177" s="40"/>
      <c r="L177" s="44"/>
      <c r="M177" s="229"/>
      <c r="N177" s="230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122</v>
      </c>
      <c r="AU177" s="17" t="s">
        <v>80</v>
      </c>
    </row>
    <row r="178" s="13" customFormat="1">
      <c r="A178" s="13"/>
      <c r="B178" s="231"/>
      <c r="C178" s="232"/>
      <c r="D178" s="226" t="s">
        <v>137</v>
      </c>
      <c r="E178" s="233" t="s">
        <v>1</v>
      </c>
      <c r="F178" s="234" t="s">
        <v>247</v>
      </c>
      <c r="G178" s="232"/>
      <c r="H178" s="235">
        <v>8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137</v>
      </c>
      <c r="AU178" s="241" t="s">
        <v>80</v>
      </c>
      <c r="AV178" s="13" t="s">
        <v>80</v>
      </c>
      <c r="AW178" s="13" t="s">
        <v>30</v>
      </c>
      <c r="AX178" s="13" t="s">
        <v>78</v>
      </c>
      <c r="AY178" s="241" t="s">
        <v>112</v>
      </c>
    </row>
    <row r="179" s="2" customFormat="1" ht="16.5" customHeight="1">
      <c r="A179" s="38"/>
      <c r="B179" s="39"/>
      <c r="C179" s="212" t="s">
        <v>248</v>
      </c>
      <c r="D179" s="212" t="s">
        <v>116</v>
      </c>
      <c r="E179" s="213" t="s">
        <v>249</v>
      </c>
      <c r="F179" s="214" t="s">
        <v>250</v>
      </c>
      <c r="G179" s="215" t="s">
        <v>119</v>
      </c>
      <c r="H179" s="216">
        <v>1</v>
      </c>
      <c r="I179" s="217"/>
      <c r="J179" s="218">
        <f>ROUND(I179*H179,2)</f>
        <v>0</v>
      </c>
      <c r="K179" s="219"/>
      <c r="L179" s="44"/>
      <c r="M179" s="220" t="s">
        <v>1</v>
      </c>
      <c r="N179" s="221" t="s">
        <v>38</v>
      </c>
      <c r="O179" s="91"/>
      <c r="P179" s="222">
        <f>O179*H179</f>
        <v>0</v>
      </c>
      <c r="Q179" s="222">
        <v>0.0018699999999999999</v>
      </c>
      <c r="R179" s="222">
        <f>Q179*H179</f>
        <v>0.0018699999999999999</v>
      </c>
      <c r="S179" s="222">
        <v>0</v>
      </c>
      <c r="T179" s="223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4" t="s">
        <v>120</v>
      </c>
      <c r="AT179" s="224" t="s">
        <v>116</v>
      </c>
      <c r="AU179" s="224" t="s">
        <v>80</v>
      </c>
      <c r="AY179" s="17" t="s">
        <v>112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7" t="s">
        <v>78</v>
      </c>
      <c r="BK179" s="225">
        <f>ROUND(I179*H179,2)</f>
        <v>0</v>
      </c>
      <c r="BL179" s="17" t="s">
        <v>120</v>
      </c>
      <c r="BM179" s="224" t="s">
        <v>251</v>
      </c>
    </row>
    <row r="180" s="2" customFormat="1">
      <c r="A180" s="38"/>
      <c r="B180" s="39"/>
      <c r="C180" s="40"/>
      <c r="D180" s="226" t="s">
        <v>122</v>
      </c>
      <c r="E180" s="40"/>
      <c r="F180" s="227" t="s">
        <v>252</v>
      </c>
      <c r="G180" s="40"/>
      <c r="H180" s="40"/>
      <c r="I180" s="228"/>
      <c r="J180" s="40"/>
      <c r="K180" s="40"/>
      <c r="L180" s="44"/>
      <c r="M180" s="229"/>
      <c r="N180" s="230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122</v>
      </c>
      <c r="AU180" s="17" t="s">
        <v>80</v>
      </c>
    </row>
    <row r="181" s="2" customFormat="1" ht="16.5" customHeight="1">
      <c r="A181" s="38"/>
      <c r="B181" s="39"/>
      <c r="C181" s="212" t="s">
        <v>253</v>
      </c>
      <c r="D181" s="212" t="s">
        <v>116</v>
      </c>
      <c r="E181" s="213" t="s">
        <v>254</v>
      </c>
      <c r="F181" s="214" t="s">
        <v>255</v>
      </c>
      <c r="G181" s="215" t="s">
        <v>127</v>
      </c>
      <c r="H181" s="216">
        <v>8</v>
      </c>
      <c r="I181" s="217"/>
      <c r="J181" s="218">
        <f>ROUND(I181*H181,2)</f>
        <v>0</v>
      </c>
      <c r="K181" s="219"/>
      <c r="L181" s="44"/>
      <c r="M181" s="220" t="s">
        <v>1</v>
      </c>
      <c r="N181" s="221" t="s">
        <v>38</v>
      </c>
      <c r="O181" s="91"/>
      <c r="P181" s="222">
        <f>O181*H181</f>
        <v>0</v>
      </c>
      <c r="Q181" s="222">
        <v>0.00024000000000000001</v>
      </c>
      <c r="R181" s="222">
        <f>Q181*H181</f>
        <v>0.0019200000000000001</v>
      </c>
      <c r="S181" s="222">
        <v>0.0025400000000000002</v>
      </c>
      <c r="T181" s="223">
        <f>S181*H181</f>
        <v>0.020320000000000001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4" t="s">
        <v>120</v>
      </c>
      <c r="AT181" s="224" t="s">
        <v>116</v>
      </c>
      <c r="AU181" s="224" t="s">
        <v>80</v>
      </c>
      <c r="AY181" s="17" t="s">
        <v>112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7" t="s">
        <v>78</v>
      </c>
      <c r="BK181" s="225">
        <f>ROUND(I181*H181,2)</f>
        <v>0</v>
      </c>
      <c r="BL181" s="17" t="s">
        <v>120</v>
      </c>
      <c r="BM181" s="224" t="s">
        <v>256</v>
      </c>
    </row>
    <row r="182" s="2" customFormat="1">
      <c r="A182" s="38"/>
      <c r="B182" s="39"/>
      <c r="C182" s="40"/>
      <c r="D182" s="226" t="s">
        <v>122</v>
      </c>
      <c r="E182" s="40"/>
      <c r="F182" s="227" t="s">
        <v>257</v>
      </c>
      <c r="G182" s="40"/>
      <c r="H182" s="40"/>
      <c r="I182" s="228"/>
      <c r="J182" s="40"/>
      <c r="K182" s="40"/>
      <c r="L182" s="44"/>
      <c r="M182" s="229"/>
      <c r="N182" s="230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122</v>
      </c>
      <c r="AU182" s="17" t="s">
        <v>80</v>
      </c>
    </row>
    <row r="183" s="2" customFormat="1" ht="16.5" customHeight="1">
      <c r="A183" s="38"/>
      <c r="B183" s="39"/>
      <c r="C183" s="212" t="s">
        <v>258</v>
      </c>
      <c r="D183" s="212" t="s">
        <v>116</v>
      </c>
      <c r="E183" s="213" t="s">
        <v>259</v>
      </c>
      <c r="F183" s="214" t="s">
        <v>260</v>
      </c>
      <c r="G183" s="215" t="s">
        <v>127</v>
      </c>
      <c r="H183" s="216">
        <v>4</v>
      </c>
      <c r="I183" s="217"/>
      <c r="J183" s="218">
        <f>ROUND(I183*H183,2)</f>
        <v>0</v>
      </c>
      <c r="K183" s="219"/>
      <c r="L183" s="44"/>
      <c r="M183" s="220" t="s">
        <v>1</v>
      </c>
      <c r="N183" s="221" t="s">
        <v>38</v>
      </c>
      <c r="O183" s="91"/>
      <c r="P183" s="222">
        <f>O183*H183</f>
        <v>0</v>
      </c>
      <c r="Q183" s="222">
        <v>0.00024000000000000001</v>
      </c>
      <c r="R183" s="222">
        <f>Q183*H183</f>
        <v>0.00096000000000000002</v>
      </c>
      <c r="S183" s="222">
        <v>0.0055300000000000002</v>
      </c>
      <c r="T183" s="223">
        <f>S183*H183</f>
        <v>0.022120000000000001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4" t="s">
        <v>120</v>
      </c>
      <c r="AT183" s="224" t="s">
        <v>116</v>
      </c>
      <c r="AU183" s="224" t="s">
        <v>80</v>
      </c>
      <c r="AY183" s="17" t="s">
        <v>112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7" t="s">
        <v>78</v>
      </c>
      <c r="BK183" s="225">
        <f>ROUND(I183*H183,2)</f>
        <v>0</v>
      </c>
      <c r="BL183" s="17" t="s">
        <v>120</v>
      </c>
      <c r="BM183" s="224" t="s">
        <v>261</v>
      </c>
    </row>
    <row r="184" s="2" customFormat="1">
      <c r="A184" s="38"/>
      <c r="B184" s="39"/>
      <c r="C184" s="40"/>
      <c r="D184" s="226" t="s">
        <v>122</v>
      </c>
      <c r="E184" s="40"/>
      <c r="F184" s="227" t="s">
        <v>262</v>
      </c>
      <c r="G184" s="40"/>
      <c r="H184" s="40"/>
      <c r="I184" s="228"/>
      <c r="J184" s="40"/>
      <c r="K184" s="40"/>
      <c r="L184" s="44"/>
      <c r="M184" s="229"/>
      <c r="N184" s="230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122</v>
      </c>
      <c r="AU184" s="17" t="s">
        <v>80</v>
      </c>
    </row>
    <row r="185" s="2" customFormat="1" ht="16.5" customHeight="1">
      <c r="A185" s="38"/>
      <c r="B185" s="39"/>
      <c r="C185" s="212" t="s">
        <v>263</v>
      </c>
      <c r="D185" s="212" t="s">
        <v>116</v>
      </c>
      <c r="E185" s="213" t="s">
        <v>264</v>
      </c>
      <c r="F185" s="214" t="s">
        <v>265</v>
      </c>
      <c r="G185" s="215" t="s">
        <v>119</v>
      </c>
      <c r="H185" s="216">
        <v>2</v>
      </c>
      <c r="I185" s="217"/>
      <c r="J185" s="218">
        <f>ROUND(I185*H185,2)</f>
        <v>0</v>
      </c>
      <c r="K185" s="219"/>
      <c r="L185" s="44"/>
      <c r="M185" s="220" t="s">
        <v>1</v>
      </c>
      <c r="N185" s="221" t="s">
        <v>38</v>
      </c>
      <c r="O185" s="91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4" t="s">
        <v>120</v>
      </c>
      <c r="AT185" s="224" t="s">
        <v>116</v>
      </c>
      <c r="AU185" s="224" t="s">
        <v>80</v>
      </c>
      <c r="AY185" s="17" t="s">
        <v>112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7" t="s">
        <v>78</v>
      </c>
      <c r="BK185" s="225">
        <f>ROUND(I185*H185,2)</f>
        <v>0</v>
      </c>
      <c r="BL185" s="17" t="s">
        <v>120</v>
      </c>
      <c r="BM185" s="224" t="s">
        <v>266</v>
      </c>
    </row>
    <row r="186" s="2" customFormat="1">
      <c r="A186" s="38"/>
      <c r="B186" s="39"/>
      <c r="C186" s="40"/>
      <c r="D186" s="226" t="s">
        <v>122</v>
      </c>
      <c r="E186" s="40"/>
      <c r="F186" s="227" t="s">
        <v>267</v>
      </c>
      <c r="G186" s="40"/>
      <c r="H186" s="40"/>
      <c r="I186" s="228"/>
      <c r="J186" s="40"/>
      <c r="K186" s="40"/>
      <c r="L186" s="44"/>
      <c r="M186" s="229"/>
      <c r="N186" s="230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122</v>
      </c>
      <c r="AU186" s="17" t="s">
        <v>80</v>
      </c>
    </row>
    <row r="187" s="2" customFormat="1" ht="16.5" customHeight="1">
      <c r="A187" s="38"/>
      <c r="B187" s="39"/>
      <c r="C187" s="212" t="s">
        <v>268</v>
      </c>
      <c r="D187" s="212" t="s">
        <v>116</v>
      </c>
      <c r="E187" s="213" t="s">
        <v>269</v>
      </c>
      <c r="F187" s="214" t="s">
        <v>270</v>
      </c>
      <c r="G187" s="215" t="s">
        <v>127</v>
      </c>
      <c r="H187" s="216">
        <v>24</v>
      </c>
      <c r="I187" s="217"/>
      <c r="J187" s="218">
        <f>ROUND(I187*H187,2)</f>
        <v>0</v>
      </c>
      <c r="K187" s="219"/>
      <c r="L187" s="44"/>
      <c r="M187" s="220" t="s">
        <v>1</v>
      </c>
      <c r="N187" s="221" t="s">
        <v>38</v>
      </c>
      <c r="O187" s="91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4" t="s">
        <v>120</v>
      </c>
      <c r="AT187" s="224" t="s">
        <v>116</v>
      </c>
      <c r="AU187" s="224" t="s">
        <v>80</v>
      </c>
      <c r="AY187" s="17" t="s">
        <v>112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7" t="s">
        <v>78</v>
      </c>
      <c r="BK187" s="225">
        <f>ROUND(I187*H187,2)</f>
        <v>0</v>
      </c>
      <c r="BL187" s="17" t="s">
        <v>120</v>
      </c>
      <c r="BM187" s="224" t="s">
        <v>271</v>
      </c>
    </row>
    <row r="188" s="2" customFormat="1">
      <c r="A188" s="38"/>
      <c r="B188" s="39"/>
      <c r="C188" s="40"/>
      <c r="D188" s="226" t="s">
        <v>122</v>
      </c>
      <c r="E188" s="40"/>
      <c r="F188" s="227" t="s">
        <v>272</v>
      </c>
      <c r="G188" s="40"/>
      <c r="H188" s="40"/>
      <c r="I188" s="228"/>
      <c r="J188" s="40"/>
      <c r="K188" s="40"/>
      <c r="L188" s="44"/>
      <c r="M188" s="229"/>
      <c r="N188" s="230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122</v>
      </c>
      <c r="AU188" s="17" t="s">
        <v>80</v>
      </c>
    </row>
    <row r="189" s="13" customFormat="1">
      <c r="A189" s="13"/>
      <c r="B189" s="231"/>
      <c r="C189" s="232"/>
      <c r="D189" s="226" t="s">
        <v>137</v>
      </c>
      <c r="E189" s="233" t="s">
        <v>1</v>
      </c>
      <c r="F189" s="234" t="s">
        <v>273</v>
      </c>
      <c r="G189" s="232"/>
      <c r="H189" s="235">
        <v>24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137</v>
      </c>
      <c r="AU189" s="241" t="s">
        <v>80</v>
      </c>
      <c r="AV189" s="13" t="s">
        <v>80</v>
      </c>
      <c r="AW189" s="13" t="s">
        <v>30</v>
      </c>
      <c r="AX189" s="13" t="s">
        <v>78</v>
      </c>
      <c r="AY189" s="241" t="s">
        <v>112</v>
      </c>
    </row>
    <row r="190" s="2" customFormat="1" ht="16.5" customHeight="1">
      <c r="A190" s="38"/>
      <c r="B190" s="39"/>
      <c r="C190" s="212" t="s">
        <v>274</v>
      </c>
      <c r="D190" s="212" t="s">
        <v>116</v>
      </c>
      <c r="E190" s="213" t="s">
        <v>275</v>
      </c>
      <c r="F190" s="214" t="s">
        <v>276</v>
      </c>
      <c r="G190" s="215" t="s">
        <v>119</v>
      </c>
      <c r="H190" s="216">
        <v>1</v>
      </c>
      <c r="I190" s="217"/>
      <c r="J190" s="218">
        <f>ROUND(I190*H190,2)</f>
        <v>0</v>
      </c>
      <c r="K190" s="219"/>
      <c r="L190" s="44"/>
      <c r="M190" s="220" t="s">
        <v>1</v>
      </c>
      <c r="N190" s="221" t="s">
        <v>38</v>
      </c>
      <c r="O190" s="91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4" t="s">
        <v>120</v>
      </c>
      <c r="AT190" s="224" t="s">
        <v>116</v>
      </c>
      <c r="AU190" s="224" t="s">
        <v>80</v>
      </c>
      <c r="AY190" s="17" t="s">
        <v>112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7" t="s">
        <v>78</v>
      </c>
      <c r="BK190" s="225">
        <f>ROUND(I190*H190,2)</f>
        <v>0</v>
      </c>
      <c r="BL190" s="17" t="s">
        <v>120</v>
      </c>
      <c r="BM190" s="224" t="s">
        <v>277</v>
      </c>
    </row>
    <row r="191" s="2" customFormat="1">
      <c r="A191" s="38"/>
      <c r="B191" s="39"/>
      <c r="C191" s="40"/>
      <c r="D191" s="226" t="s">
        <v>122</v>
      </c>
      <c r="E191" s="40"/>
      <c r="F191" s="227" t="s">
        <v>278</v>
      </c>
      <c r="G191" s="40"/>
      <c r="H191" s="40"/>
      <c r="I191" s="228"/>
      <c r="J191" s="40"/>
      <c r="K191" s="40"/>
      <c r="L191" s="44"/>
      <c r="M191" s="229"/>
      <c r="N191" s="230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122</v>
      </c>
      <c r="AU191" s="17" t="s">
        <v>80</v>
      </c>
    </row>
    <row r="192" s="2" customFormat="1" ht="16.5" customHeight="1">
      <c r="A192" s="38"/>
      <c r="B192" s="39"/>
      <c r="C192" s="212" t="s">
        <v>279</v>
      </c>
      <c r="D192" s="212" t="s">
        <v>116</v>
      </c>
      <c r="E192" s="213" t="s">
        <v>280</v>
      </c>
      <c r="F192" s="214" t="s">
        <v>281</v>
      </c>
      <c r="G192" s="215" t="s">
        <v>119</v>
      </c>
      <c r="H192" s="216">
        <v>1</v>
      </c>
      <c r="I192" s="217"/>
      <c r="J192" s="218">
        <f>ROUND(I192*H192,2)</f>
        <v>0</v>
      </c>
      <c r="K192" s="219"/>
      <c r="L192" s="44"/>
      <c r="M192" s="220" t="s">
        <v>1</v>
      </c>
      <c r="N192" s="221" t="s">
        <v>38</v>
      </c>
      <c r="O192" s="91"/>
      <c r="P192" s="222">
        <f>O192*H192</f>
        <v>0</v>
      </c>
      <c r="Q192" s="222">
        <v>0.00025000000000000001</v>
      </c>
      <c r="R192" s="222">
        <f>Q192*H192</f>
        <v>0.00025000000000000001</v>
      </c>
      <c r="S192" s="222">
        <v>0</v>
      </c>
      <c r="T192" s="22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4" t="s">
        <v>120</v>
      </c>
      <c r="AT192" s="224" t="s">
        <v>116</v>
      </c>
      <c r="AU192" s="224" t="s">
        <v>80</v>
      </c>
      <c r="AY192" s="17" t="s">
        <v>112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7" t="s">
        <v>78</v>
      </c>
      <c r="BK192" s="225">
        <f>ROUND(I192*H192,2)</f>
        <v>0</v>
      </c>
      <c r="BL192" s="17" t="s">
        <v>120</v>
      </c>
      <c r="BM192" s="224" t="s">
        <v>282</v>
      </c>
    </row>
    <row r="193" s="2" customFormat="1">
      <c r="A193" s="38"/>
      <c r="B193" s="39"/>
      <c r="C193" s="40"/>
      <c r="D193" s="226" t="s">
        <v>122</v>
      </c>
      <c r="E193" s="40"/>
      <c r="F193" s="227" t="s">
        <v>283</v>
      </c>
      <c r="G193" s="40"/>
      <c r="H193" s="40"/>
      <c r="I193" s="228"/>
      <c r="J193" s="40"/>
      <c r="K193" s="40"/>
      <c r="L193" s="44"/>
      <c r="M193" s="229"/>
      <c r="N193" s="230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122</v>
      </c>
      <c r="AU193" s="17" t="s">
        <v>80</v>
      </c>
    </row>
    <row r="194" s="2" customFormat="1" ht="16.5" customHeight="1">
      <c r="A194" s="38"/>
      <c r="B194" s="39"/>
      <c r="C194" s="212" t="s">
        <v>284</v>
      </c>
      <c r="D194" s="212" t="s">
        <v>116</v>
      </c>
      <c r="E194" s="213" t="s">
        <v>285</v>
      </c>
      <c r="F194" s="214" t="s">
        <v>286</v>
      </c>
      <c r="G194" s="215" t="s">
        <v>119</v>
      </c>
      <c r="H194" s="216">
        <v>2</v>
      </c>
      <c r="I194" s="217"/>
      <c r="J194" s="218">
        <f>ROUND(I194*H194,2)</f>
        <v>0</v>
      </c>
      <c r="K194" s="219"/>
      <c r="L194" s="44"/>
      <c r="M194" s="220" t="s">
        <v>1</v>
      </c>
      <c r="N194" s="221" t="s">
        <v>38</v>
      </c>
      <c r="O194" s="91"/>
      <c r="P194" s="222">
        <f>O194*H194</f>
        <v>0</v>
      </c>
      <c r="Q194" s="222">
        <v>0.00038000000000000002</v>
      </c>
      <c r="R194" s="222">
        <f>Q194*H194</f>
        <v>0.00076000000000000004</v>
      </c>
      <c r="S194" s="222">
        <v>0</v>
      </c>
      <c r="T194" s="22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4" t="s">
        <v>120</v>
      </c>
      <c r="AT194" s="224" t="s">
        <v>116</v>
      </c>
      <c r="AU194" s="224" t="s">
        <v>80</v>
      </c>
      <c r="AY194" s="17" t="s">
        <v>112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7" t="s">
        <v>78</v>
      </c>
      <c r="BK194" s="225">
        <f>ROUND(I194*H194,2)</f>
        <v>0</v>
      </c>
      <c r="BL194" s="17" t="s">
        <v>120</v>
      </c>
      <c r="BM194" s="224" t="s">
        <v>287</v>
      </c>
    </row>
    <row r="195" s="2" customFormat="1">
      <c r="A195" s="38"/>
      <c r="B195" s="39"/>
      <c r="C195" s="40"/>
      <c r="D195" s="226" t="s">
        <v>122</v>
      </c>
      <c r="E195" s="40"/>
      <c r="F195" s="227" t="s">
        <v>288</v>
      </c>
      <c r="G195" s="40"/>
      <c r="H195" s="40"/>
      <c r="I195" s="228"/>
      <c r="J195" s="40"/>
      <c r="K195" s="40"/>
      <c r="L195" s="44"/>
      <c r="M195" s="229"/>
      <c r="N195" s="230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122</v>
      </c>
      <c r="AU195" s="17" t="s">
        <v>80</v>
      </c>
    </row>
    <row r="196" s="2" customFormat="1" ht="16.5" customHeight="1">
      <c r="A196" s="38"/>
      <c r="B196" s="39"/>
      <c r="C196" s="212" t="s">
        <v>289</v>
      </c>
      <c r="D196" s="212" t="s">
        <v>116</v>
      </c>
      <c r="E196" s="213" t="s">
        <v>290</v>
      </c>
      <c r="F196" s="214" t="s">
        <v>291</v>
      </c>
      <c r="G196" s="215" t="s">
        <v>232</v>
      </c>
      <c r="H196" s="216">
        <v>0.050000000000000003</v>
      </c>
      <c r="I196" s="217"/>
      <c r="J196" s="218">
        <f>ROUND(I196*H196,2)</f>
        <v>0</v>
      </c>
      <c r="K196" s="219"/>
      <c r="L196" s="44"/>
      <c r="M196" s="220" t="s">
        <v>1</v>
      </c>
      <c r="N196" s="221" t="s">
        <v>38</v>
      </c>
      <c r="O196" s="91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4" t="s">
        <v>120</v>
      </c>
      <c r="AT196" s="224" t="s">
        <v>116</v>
      </c>
      <c r="AU196" s="224" t="s">
        <v>80</v>
      </c>
      <c r="AY196" s="17" t="s">
        <v>112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7" t="s">
        <v>78</v>
      </c>
      <c r="BK196" s="225">
        <f>ROUND(I196*H196,2)</f>
        <v>0</v>
      </c>
      <c r="BL196" s="17" t="s">
        <v>120</v>
      </c>
      <c r="BM196" s="224" t="s">
        <v>292</v>
      </c>
    </row>
    <row r="197" s="2" customFormat="1">
      <c r="A197" s="38"/>
      <c r="B197" s="39"/>
      <c r="C197" s="40"/>
      <c r="D197" s="226" t="s">
        <v>122</v>
      </c>
      <c r="E197" s="40"/>
      <c r="F197" s="227" t="s">
        <v>293</v>
      </c>
      <c r="G197" s="40"/>
      <c r="H197" s="40"/>
      <c r="I197" s="228"/>
      <c r="J197" s="40"/>
      <c r="K197" s="40"/>
      <c r="L197" s="44"/>
      <c r="M197" s="229"/>
      <c r="N197" s="230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122</v>
      </c>
      <c r="AU197" s="17" t="s">
        <v>80</v>
      </c>
    </row>
    <row r="198" s="2" customFormat="1" ht="16.5" customHeight="1">
      <c r="A198" s="38"/>
      <c r="B198" s="39"/>
      <c r="C198" s="212" t="s">
        <v>294</v>
      </c>
      <c r="D198" s="212" t="s">
        <v>116</v>
      </c>
      <c r="E198" s="213" t="s">
        <v>295</v>
      </c>
      <c r="F198" s="214" t="s">
        <v>296</v>
      </c>
      <c r="G198" s="215" t="s">
        <v>119</v>
      </c>
      <c r="H198" s="216">
        <v>1</v>
      </c>
      <c r="I198" s="217"/>
      <c r="J198" s="218">
        <f>ROUND(I198*H198,2)</f>
        <v>0</v>
      </c>
      <c r="K198" s="219"/>
      <c r="L198" s="44"/>
      <c r="M198" s="220" t="s">
        <v>1</v>
      </c>
      <c r="N198" s="221" t="s">
        <v>38</v>
      </c>
      <c r="O198" s="91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4" t="s">
        <v>120</v>
      </c>
      <c r="AT198" s="224" t="s">
        <v>116</v>
      </c>
      <c r="AU198" s="224" t="s">
        <v>80</v>
      </c>
      <c r="AY198" s="17" t="s">
        <v>112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7" t="s">
        <v>78</v>
      </c>
      <c r="BK198" s="225">
        <f>ROUND(I198*H198,2)</f>
        <v>0</v>
      </c>
      <c r="BL198" s="17" t="s">
        <v>120</v>
      </c>
      <c r="BM198" s="224" t="s">
        <v>297</v>
      </c>
    </row>
    <row r="199" s="2" customFormat="1">
      <c r="A199" s="38"/>
      <c r="B199" s="39"/>
      <c r="C199" s="40"/>
      <c r="D199" s="226" t="s">
        <v>122</v>
      </c>
      <c r="E199" s="40"/>
      <c r="F199" s="227" t="s">
        <v>296</v>
      </c>
      <c r="G199" s="40"/>
      <c r="H199" s="40"/>
      <c r="I199" s="228"/>
      <c r="J199" s="40"/>
      <c r="K199" s="40"/>
      <c r="L199" s="44"/>
      <c r="M199" s="229"/>
      <c r="N199" s="230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122</v>
      </c>
      <c r="AU199" s="17" t="s">
        <v>80</v>
      </c>
    </row>
    <row r="200" s="2" customFormat="1" ht="16.5" customHeight="1">
      <c r="A200" s="38"/>
      <c r="B200" s="39"/>
      <c r="C200" s="212" t="s">
        <v>298</v>
      </c>
      <c r="D200" s="212" t="s">
        <v>116</v>
      </c>
      <c r="E200" s="213" t="s">
        <v>299</v>
      </c>
      <c r="F200" s="214" t="s">
        <v>300</v>
      </c>
      <c r="G200" s="215" t="s">
        <v>119</v>
      </c>
      <c r="H200" s="216">
        <v>1</v>
      </c>
      <c r="I200" s="217"/>
      <c r="J200" s="218">
        <f>ROUND(I200*H200,2)</f>
        <v>0</v>
      </c>
      <c r="K200" s="219"/>
      <c r="L200" s="44"/>
      <c r="M200" s="220" t="s">
        <v>1</v>
      </c>
      <c r="N200" s="221" t="s">
        <v>38</v>
      </c>
      <c r="O200" s="91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4" t="s">
        <v>120</v>
      </c>
      <c r="AT200" s="224" t="s">
        <v>116</v>
      </c>
      <c r="AU200" s="224" t="s">
        <v>80</v>
      </c>
      <c r="AY200" s="17" t="s">
        <v>112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7" t="s">
        <v>78</v>
      </c>
      <c r="BK200" s="225">
        <f>ROUND(I200*H200,2)</f>
        <v>0</v>
      </c>
      <c r="BL200" s="17" t="s">
        <v>120</v>
      </c>
      <c r="BM200" s="224" t="s">
        <v>301</v>
      </c>
    </row>
    <row r="201" s="2" customFormat="1">
      <c r="A201" s="38"/>
      <c r="B201" s="39"/>
      <c r="C201" s="40"/>
      <c r="D201" s="226" t="s">
        <v>122</v>
      </c>
      <c r="E201" s="40"/>
      <c r="F201" s="227" t="s">
        <v>302</v>
      </c>
      <c r="G201" s="40"/>
      <c r="H201" s="40"/>
      <c r="I201" s="228"/>
      <c r="J201" s="40"/>
      <c r="K201" s="40"/>
      <c r="L201" s="44"/>
      <c r="M201" s="229"/>
      <c r="N201" s="230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122</v>
      </c>
      <c r="AU201" s="17" t="s">
        <v>80</v>
      </c>
    </row>
    <row r="202" s="2" customFormat="1" ht="16.5" customHeight="1">
      <c r="A202" s="38"/>
      <c r="B202" s="39"/>
      <c r="C202" s="212" t="s">
        <v>303</v>
      </c>
      <c r="D202" s="212" t="s">
        <v>116</v>
      </c>
      <c r="E202" s="213" t="s">
        <v>304</v>
      </c>
      <c r="F202" s="214" t="s">
        <v>305</v>
      </c>
      <c r="G202" s="215" t="s">
        <v>119</v>
      </c>
      <c r="H202" s="216">
        <v>1</v>
      </c>
      <c r="I202" s="217"/>
      <c r="J202" s="218">
        <f>ROUND(I202*H202,2)</f>
        <v>0</v>
      </c>
      <c r="K202" s="219"/>
      <c r="L202" s="44"/>
      <c r="M202" s="220" t="s">
        <v>1</v>
      </c>
      <c r="N202" s="221" t="s">
        <v>38</v>
      </c>
      <c r="O202" s="91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4" t="s">
        <v>120</v>
      </c>
      <c r="AT202" s="224" t="s">
        <v>116</v>
      </c>
      <c r="AU202" s="224" t="s">
        <v>80</v>
      </c>
      <c r="AY202" s="17" t="s">
        <v>112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7" t="s">
        <v>78</v>
      </c>
      <c r="BK202" s="225">
        <f>ROUND(I202*H202,2)</f>
        <v>0</v>
      </c>
      <c r="BL202" s="17" t="s">
        <v>120</v>
      </c>
      <c r="BM202" s="224" t="s">
        <v>306</v>
      </c>
    </row>
    <row r="203" s="2" customFormat="1">
      <c r="A203" s="38"/>
      <c r="B203" s="39"/>
      <c r="C203" s="40"/>
      <c r="D203" s="226" t="s">
        <v>122</v>
      </c>
      <c r="E203" s="40"/>
      <c r="F203" s="227" t="s">
        <v>302</v>
      </c>
      <c r="G203" s="40"/>
      <c r="H203" s="40"/>
      <c r="I203" s="228"/>
      <c r="J203" s="40"/>
      <c r="K203" s="40"/>
      <c r="L203" s="44"/>
      <c r="M203" s="229"/>
      <c r="N203" s="230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122</v>
      </c>
      <c r="AU203" s="17" t="s">
        <v>80</v>
      </c>
    </row>
    <row r="204" s="2" customFormat="1" ht="16.5" customHeight="1">
      <c r="A204" s="38"/>
      <c r="B204" s="39"/>
      <c r="C204" s="212" t="s">
        <v>307</v>
      </c>
      <c r="D204" s="212" t="s">
        <v>116</v>
      </c>
      <c r="E204" s="213" t="s">
        <v>308</v>
      </c>
      <c r="F204" s="214" t="s">
        <v>309</v>
      </c>
      <c r="G204" s="215" t="s">
        <v>216</v>
      </c>
      <c r="H204" s="216">
        <v>1</v>
      </c>
      <c r="I204" s="217"/>
      <c r="J204" s="218">
        <f>ROUND(I204*H204,2)</f>
        <v>0</v>
      </c>
      <c r="K204" s="219"/>
      <c r="L204" s="44"/>
      <c r="M204" s="220" t="s">
        <v>1</v>
      </c>
      <c r="N204" s="221" t="s">
        <v>38</v>
      </c>
      <c r="O204" s="91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4" t="s">
        <v>120</v>
      </c>
      <c r="AT204" s="224" t="s">
        <v>116</v>
      </c>
      <c r="AU204" s="224" t="s">
        <v>80</v>
      </c>
      <c r="AY204" s="17" t="s">
        <v>112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7" t="s">
        <v>78</v>
      </c>
      <c r="BK204" s="225">
        <f>ROUND(I204*H204,2)</f>
        <v>0</v>
      </c>
      <c r="BL204" s="17" t="s">
        <v>120</v>
      </c>
      <c r="BM204" s="224" t="s">
        <v>310</v>
      </c>
    </row>
    <row r="205" s="2" customFormat="1">
      <c r="A205" s="38"/>
      <c r="B205" s="39"/>
      <c r="C205" s="40"/>
      <c r="D205" s="226" t="s">
        <v>122</v>
      </c>
      <c r="E205" s="40"/>
      <c r="F205" s="227" t="s">
        <v>302</v>
      </c>
      <c r="G205" s="40"/>
      <c r="H205" s="40"/>
      <c r="I205" s="228"/>
      <c r="J205" s="40"/>
      <c r="K205" s="40"/>
      <c r="L205" s="44"/>
      <c r="M205" s="229"/>
      <c r="N205" s="230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122</v>
      </c>
      <c r="AU205" s="17" t="s">
        <v>80</v>
      </c>
    </row>
    <row r="206" s="2" customFormat="1" ht="16.5" customHeight="1">
      <c r="A206" s="38"/>
      <c r="B206" s="39"/>
      <c r="C206" s="212" t="s">
        <v>311</v>
      </c>
      <c r="D206" s="212" t="s">
        <v>116</v>
      </c>
      <c r="E206" s="213" t="s">
        <v>312</v>
      </c>
      <c r="F206" s="214" t="s">
        <v>313</v>
      </c>
      <c r="G206" s="215" t="s">
        <v>216</v>
      </c>
      <c r="H206" s="216">
        <v>1</v>
      </c>
      <c r="I206" s="217"/>
      <c r="J206" s="218">
        <f>ROUND(I206*H206,2)</f>
        <v>0</v>
      </c>
      <c r="K206" s="219"/>
      <c r="L206" s="44"/>
      <c r="M206" s="220" t="s">
        <v>1</v>
      </c>
      <c r="N206" s="221" t="s">
        <v>38</v>
      </c>
      <c r="O206" s="91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4" t="s">
        <v>120</v>
      </c>
      <c r="AT206" s="224" t="s">
        <v>116</v>
      </c>
      <c r="AU206" s="224" t="s">
        <v>80</v>
      </c>
      <c r="AY206" s="17" t="s">
        <v>112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7" t="s">
        <v>78</v>
      </c>
      <c r="BK206" s="225">
        <f>ROUND(I206*H206,2)</f>
        <v>0</v>
      </c>
      <c r="BL206" s="17" t="s">
        <v>120</v>
      </c>
      <c r="BM206" s="224" t="s">
        <v>314</v>
      </c>
    </row>
    <row r="207" s="2" customFormat="1">
      <c r="A207" s="38"/>
      <c r="B207" s="39"/>
      <c r="C207" s="40"/>
      <c r="D207" s="226" t="s">
        <v>122</v>
      </c>
      <c r="E207" s="40"/>
      <c r="F207" s="227" t="s">
        <v>302</v>
      </c>
      <c r="G207" s="40"/>
      <c r="H207" s="40"/>
      <c r="I207" s="228"/>
      <c r="J207" s="40"/>
      <c r="K207" s="40"/>
      <c r="L207" s="44"/>
      <c r="M207" s="229"/>
      <c r="N207" s="230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122</v>
      </c>
      <c r="AU207" s="17" t="s">
        <v>80</v>
      </c>
    </row>
    <row r="208" s="12" customFormat="1" ht="22.8" customHeight="1">
      <c r="A208" s="12"/>
      <c r="B208" s="196"/>
      <c r="C208" s="197"/>
      <c r="D208" s="198" t="s">
        <v>72</v>
      </c>
      <c r="E208" s="210" t="s">
        <v>315</v>
      </c>
      <c r="F208" s="210" t="s">
        <v>316</v>
      </c>
      <c r="G208" s="197"/>
      <c r="H208" s="197"/>
      <c r="I208" s="200"/>
      <c r="J208" s="211">
        <f>BK208</f>
        <v>0</v>
      </c>
      <c r="K208" s="197"/>
      <c r="L208" s="202"/>
      <c r="M208" s="203"/>
      <c r="N208" s="204"/>
      <c r="O208" s="204"/>
      <c r="P208" s="205">
        <f>SUM(P209:P304)</f>
        <v>0</v>
      </c>
      <c r="Q208" s="204"/>
      <c r="R208" s="205">
        <f>SUM(R209:R304)</f>
        <v>0.00034000000000000002</v>
      </c>
      <c r="S208" s="204"/>
      <c r="T208" s="206">
        <f>SUM(T209:T304)</f>
        <v>0.71250000000000002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7" t="s">
        <v>80</v>
      </c>
      <c r="AT208" s="208" t="s">
        <v>72</v>
      </c>
      <c r="AU208" s="208" t="s">
        <v>78</v>
      </c>
      <c r="AY208" s="207" t="s">
        <v>112</v>
      </c>
      <c r="BK208" s="209">
        <f>SUM(BK209:BK304)</f>
        <v>0</v>
      </c>
    </row>
    <row r="209" s="2" customFormat="1" ht="16.5" customHeight="1">
      <c r="A209" s="38"/>
      <c r="B209" s="39"/>
      <c r="C209" s="212" t="s">
        <v>317</v>
      </c>
      <c r="D209" s="212" t="s">
        <v>116</v>
      </c>
      <c r="E209" s="213" t="s">
        <v>318</v>
      </c>
      <c r="F209" s="214" t="s">
        <v>319</v>
      </c>
      <c r="G209" s="215" t="s">
        <v>119</v>
      </c>
      <c r="H209" s="216">
        <v>2</v>
      </c>
      <c r="I209" s="217"/>
      <c r="J209" s="218">
        <f>ROUND(I209*H209,2)</f>
        <v>0</v>
      </c>
      <c r="K209" s="219"/>
      <c r="L209" s="44"/>
      <c r="M209" s="220" t="s">
        <v>1</v>
      </c>
      <c r="N209" s="221" t="s">
        <v>38</v>
      </c>
      <c r="O209" s="91"/>
      <c r="P209" s="222">
        <f>O209*H209</f>
        <v>0</v>
      </c>
      <c r="Q209" s="222">
        <v>0.00017000000000000001</v>
      </c>
      <c r="R209" s="222">
        <f>Q209*H209</f>
        <v>0.00034000000000000002</v>
      </c>
      <c r="S209" s="222">
        <v>0.35625000000000001</v>
      </c>
      <c r="T209" s="223">
        <f>S209*H209</f>
        <v>0.71250000000000002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4" t="s">
        <v>120</v>
      </c>
      <c r="AT209" s="224" t="s">
        <v>116</v>
      </c>
      <c r="AU209" s="224" t="s">
        <v>80</v>
      </c>
      <c r="AY209" s="17" t="s">
        <v>112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7" t="s">
        <v>78</v>
      </c>
      <c r="BK209" s="225">
        <f>ROUND(I209*H209,2)</f>
        <v>0</v>
      </c>
      <c r="BL209" s="17" t="s">
        <v>120</v>
      </c>
      <c r="BM209" s="224" t="s">
        <v>320</v>
      </c>
    </row>
    <row r="210" s="2" customFormat="1">
      <c r="A210" s="38"/>
      <c r="B210" s="39"/>
      <c r="C210" s="40"/>
      <c r="D210" s="226" t="s">
        <v>122</v>
      </c>
      <c r="E210" s="40"/>
      <c r="F210" s="227" t="s">
        <v>321</v>
      </c>
      <c r="G210" s="40"/>
      <c r="H210" s="40"/>
      <c r="I210" s="228"/>
      <c r="J210" s="40"/>
      <c r="K210" s="40"/>
      <c r="L210" s="44"/>
      <c r="M210" s="229"/>
      <c r="N210" s="230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122</v>
      </c>
      <c r="AU210" s="17" t="s">
        <v>80</v>
      </c>
    </row>
    <row r="211" s="2" customFormat="1" ht="16.5" customHeight="1">
      <c r="A211" s="38"/>
      <c r="B211" s="39"/>
      <c r="C211" s="212" t="s">
        <v>322</v>
      </c>
      <c r="D211" s="212" t="s">
        <v>116</v>
      </c>
      <c r="E211" s="213" t="s">
        <v>323</v>
      </c>
      <c r="F211" s="214" t="s">
        <v>324</v>
      </c>
      <c r="G211" s="215" t="s">
        <v>119</v>
      </c>
      <c r="H211" s="216">
        <v>2</v>
      </c>
      <c r="I211" s="217"/>
      <c r="J211" s="218">
        <f>ROUND(I211*H211,2)</f>
        <v>0</v>
      </c>
      <c r="K211" s="219"/>
      <c r="L211" s="44"/>
      <c r="M211" s="220" t="s">
        <v>1</v>
      </c>
      <c r="N211" s="221" t="s">
        <v>38</v>
      </c>
      <c r="O211" s="91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4" t="s">
        <v>120</v>
      </c>
      <c r="AT211" s="224" t="s">
        <v>116</v>
      </c>
      <c r="AU211" s="224" t="s">
        <v>80</v>
      </c>
      <c r="AY211" s="17" t="s">
        <v>112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7" t="s">
        <v>78</v>
      </c>
      <c r="BK211" s="225">
        <f>ROUND(I211*H211,2)</f>
        <v>0</v>
      </c>
      <c r="BL211" s="17" t="s">
        <v>120</v>
      </c>
      <c r="BM211" s="224" t="s">
        <v>325</v>
      </c>
    </row>
    <row r="212" s="2" customFormat="1">
      <c r="A212" s="38"/>
      <c r="B212" s="39"/>
      <c r="C212" s="40"/>
      <c r="D212" s="226" t="s">
        <v>122</v>
      </c>
      <c r="E212" s="40"/>
      <c r="F212" s="227" t="s">
        <v>326</v>
      </c>
      <c r="G212" s="40"/>
      <c r="H212" s="40"/>
      <c r="I212" s="228"/>
      <c r="J212" s="40"/>
      <c r="K212" s="40"/>
      <c r="L212" s="44"/>
      <c r="M212" s="229"/>
      <c r="N212" s="230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122</v>
      </c>
      <c r="AU212" s="17" t="s">
        <v>80</v>
      </c>
    </row>
    <row r="213" s="2" customFormat="1" ht="21.75" customHeight="1">
      <c r="A213" s="38"/>
      <c r="B213" s="39"/>
      <c r="C213" s="212" t="s">
        <v>80</v>
      </c>
      <c r="D213" s="212" t="s">
        <v>116</v>
      </c>
      <c r="E213" s="213" t="s">
        <v>327</v>
      </c>
      <c r="F213" s="214" t="s">
        <v>328</v>
      </c>
      <c r="G213" s="215" t="s">
        <v>119</v>
      </c>
      <c r="H213" s="216">
        <v>2</v>
      </c>
      <c r="I213" s="217"/>
      <c r="J213" s="218">
        <f>ROUND(I213*H213,2)</f>
        <v>0</v>
      </c>
      <c r="K213" s="219"/>
      <c r="L213" s="44"/>
      <c r="M213" s="220" t="s">
        <v>1</v>
      </c>
      <c r="N213" s="221" t="s">
        <v>38</v>
      </c>
      <c r="O213" s="91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4" t="s">
        <v>120</v>
      </c>
      <c r="AT213" s="224" t="s">
        <v>116</v>
      </c>
      <c r="AU213" s="224" t="s">
        <v>80</v>
      </c>
      <c r="AY213" s="17" t="s">
        <v>112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7" t="s">
        <v>78</v>
      </c>
      <c r="BK213" s="225">
        <f>ROUND(I213*H213,2)</f>
        <v>0</v>
      </c>
      <c r="BL213" s="17" t="s">
        <v>120</v>
      </c>
      <c r="BM213" s="224" t="s">
        <v>329</v>
      </c>
    </row>
    <row r="214" s="2" customFormat="1">
      <c r="A214" s="38"/>
      <c r="B214" s="39"/>
      <c r="C214" s="40"/>
      <c r="D214" s="226" t="s">
        <v>122</v>
      </c>
      <c r="E214" s="40"/>
      <c r="F214" s="227" t="s">
        <v>328</v>
      </c>
      <c r="G214" s="40"/>
      <c r="H214" s="40"/>
      <c r="I214" s="228"/>
      <c r="J214" s="40"/>
      <c r="K214" s="40"/>
      <c r="L214" s="44"/>
      <c r="M214" s="229"/>
      <c r="N214" s="230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122</v>
      </c>
      <c r="AU214" s="17" t="s">
        <v>80</v>
      </c>
    </row>
    <row r="215" s="2" customFormat="1" ht="24.15" customHeight="1">
      <c r="A215" s="38"/>
      <c r="B215" s="39"/>
      <c r="C215" s="212" t="s">
        <v>330</v>
      </c>
      <c r="D215" s="212" t="s">
        <v>116</v>
      </c>
      <c r="E215" s="213" t="s">
        <v>331</v>
      </c>
      <c r="F215" s="214" t="s">
        <v>332</v>
      </c>
      <c r="G215" s="215" t="s">
        <v>119</v>
      </c>
      <c r="H215" s="216">
        <v>1</v>
      </c>
      <c r="I215" s="217"/>
      <c r="J215" s="218">
        <f>ROUND(I215*H215,2)</f>
        <v>0</v>
      </c>
      <c r="K215" s="219"/>
      <c r="L215" s="44"/>
      <c r="M215" s="220" t="s">
        <v>1</v>
      </c>
      <c r="N215" s="221" t="s">
        <v>38</v>
      </c>
      <c r="O215" s="91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4" t="s">
        <v>120</v>
      </c>
      <c r="AT215" s="224" t="s">
        <v>116</v>
      </c>
      <c r="AU215" s="224" t="s">
        <v>80</v>
      </c>
      <c r="AY215" s="17" t="s">
        <v>112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7" t="s">
        <v>78</v>
      </c>
      <c r="BK215" s="225">
        <f>ROUND(I215*H215,2)</f>
        <v>0</v>
      </c>
      <c r="BL215" s="17" t="s">
        <v>120</v>
      </c>
      <c r="BM215" s="224" t="s">
        <v>333</v>
      </c>
    </row>
    <row r="216" s="2" customFormat="1">
      <c r="A216" s="38"/>
      <c r="B216" s="39"/>
      <c r="C216" s="40"/>
      <c r="D216" s="226" t="s">
        <v>122</v>
      </c>
      <c r="E216" s="40"/>
      <c r="F216" s="227" t="s">
        <v>328</v>
      </c>
      <c r="G216" s="40"/>
      <c r="H216" s="40"/>
      <c r="I216" s="228"/>
      <c r="J216" s="40"/>
      <c r="K216" s="40"/>
      <c r="L216" s="44"/>
      <c r="M216" s="229"/>
      <c r="N216" s="230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122</v>
      </c>
      <c r="AU216" s="17" t="s">
        <v>80</v>
      </c>
    </row>
    <row r="217" s="2" customFormat="1" ht="24.15" customHeight="1">
      <c r="A217" s="38"/>
      <c r="B217" s="39"/>
      <c r="C217" s="212" t="s">
        <v>334</v>
      </c>
      <c r="D217" s="212" t="s">
        <v>116</v>
      </c>
      <c r="E217" s="213" t="s">
        <v>335</v>
      </c>
      <c r="F217" s="214" t="s">
        <v>336</v>
      </c>
      <c r="G217" s="215" t="s">
        <v>119</v>
      </c>
      <c r="H217" s="216">
        <v>1</v>
      </c>
      <c r="I217" s="217"/>
      <c r="J217" s="218">
        <f>ROUND(I217*H217,2)</f>
        <v>0</v>
      </c>
      <c r="K217" s="219"/>
      <c r="L217" s="44"/>
      <c r="M217" s="220" t="s">
        <v>1</v>
      </c>
      <c r="N217" s="221" t="s">
        <v>38</v>
      </c>
      <c r="O217" s="91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4" t="s">
        <v>120</v>
      </c>
      <c r="AT217" s="224" t="s">
        <v>116</v>
      </c>
      <c r="AU217" s="224" t="s">
        <v>80</v>
      </c>
      <c r="AY217" s="17" t="s">
        <v>112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7" t="s">
        <v>78</v>
      </c>
      <c r="BK217" s="225">
        <f>ROUND(I217*H217,2)</f>
        <v>0</v>
      </c>
      <c r="BL217" s="17" t="s">
        <v>120</v>
      </c>
      <c r="BM217" s="224" t="s">
        <v>337</v>
      </c>
    </row>
    <row r="218" s="2" customFormat="1">
      <c r="A218" s="38"/>
      <c r="B218" s="39"/>
      <c r="C218" s="40"/>
      <c r="D218" s="226" t="s">
        <v>122</v>
      </c>
      <c r="E218" s="40"/>
      <c r="F218" s="227" t="s">
        <v>328</v>
      </c>
      <c r="G218" s="40"/>
      <c r="H218" s="40"/>
      <c r="I218" s="228"/>
      <c r="J218" s="40"/>
      <c r="K218" s="40"/>
      <c r="L218" s="44"/>
      <c r="M218" s="229"/>
      <c r="N218" s="230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122</v>
      </c>
      <c r="AU218" s="17" t="s">
        <v>80</v>
      </c>
    </row>
    <row r="219" s="2" customFormat="1" ht="21.75" customHeight="1">
      <c r="A219" s="38"/>
      <c r="B219" s="39"/>
      <c r="C219" s="212" t="s">
        <v>338</v>
      </c>
      <c r="D219" s="212" t="s">
        <v>116</v>
      </c>
      <c r="E219" s="213" t="s">
        <v>339</v>
      </c>
      <c r="F219" s="214" t="s">
        <v>340</v>
      </c>
      <c r="G219" s="215" t="s">
        <v>119</v>
      </c>
      <c r="H219" s="216">
        <v>1</v>
      </c>
      <c r="I219" s="217"/>
      <c r="J219" s="218">
        <f>ROUND(I219*H219,2)</f>
        <v>0</v>
      </c>
      <c r="K219" s="219"/>
      <c r="L219" s="44"/>
      <c r="M219" s="220" t="s">
        <v>1</v>
      </c>
      <c r="N219" s="221" t="s">
        <v>38</v>
      </c>
      <c r="O219" s="91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4" t="s">
        <v>120</v>
      </c>
      <c r="AT219" s="224" t="s">
        <v>116</v>
      </c>
      <c r="AU219" s="224" t="s">
        <v>80</v>
      </c>
      <c r="AY219" s="17" t="s">
        <v>112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7" t="s">
        <v>78</v>
      </c>
      <c r="BK219" s="225">
        <f>ROUND(I219*H219,2)</f>
        <v>0</v>
      </c>
      <c r="BL219" s="17" t="s">
        <v>120</v>
      </c>
      <c r="BM219" s="224" t="s">
        <v>341</v>
      </c>
    </row>
    <row r="220" s="2" customFormat="1">
      <c r="A220" s="38"/>
      <c r="B220" s="39"/>
      <c r="C220" s="40"/>
      <c r="D220" s="226" t="s">
        <v>122</v>
      </c>
      <c r="E220" s="40"/>
      <c r="F220" s="227" t="s">
        <v>328</v>
      </c>
      <c r="G220" s="40"/>
      <c r="H220" s="40"/>
      <c r="I220" s="228"/>
      <c r="J220" s="40"/>
      <c r="K220" s="40"/>
      <c r="L220" s="44"/>
      <c r="M220" s="229"/>
      <c r="N220" s="230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122</v>
      </c>
      <c r="AU220" s="17" t="s">
        <v>80</v>
      </c>
    </row>
    <row r="221" s="2" customFormat="1" ht="21.75" customHeight="1">
      <c r="A221" s="38"/>
      <c r="B221" s="39"/>
      <c r="C221" s="212" t="s">
        <v>342</v>
      </c>
      <c r="D221" s="212" t="s">
        <v>116</v>
      </c>
      <c r="E221" s="213" t="s">
        <v>343</v>
      </c>
      <c r="F221" s="214" t="s">
        <v>344</v>
      </c>
      <c r="G221" s="215" t="s">
        <v>119</v>
      </c>
      <c r="H221" s="216">
        <v>1</v>
      </c>
      <c r="I221" s="217"/>
      <c r="J221" s="218">
        <f>ROUND(I221*H221,2)</f>
        <v>0</v>
      </c>
      <c r="K221" s="219"/>
      <c r="L221" s="44"/>
      <c r="M221" s="220" t="s">
        <v>1</v>
      </c>
      <c r="N221" s="221" t="s">
        <v>38</v>
      </c>
      <c r="O221" s="91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4" t="s">
        <v>120</v>
      </c>
      <c r="AT221" s="224" t="s">
        <v>116</v>
      </c>
      <c r="AU221" s="224" t="s">
        <v>80</v>
      </c>
      <c r="AY221" s="17" t="s">
        <v>112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7" t="s">
        <v>78</v>
      </c>
      <c r="BK221" s="225">
        <f>ROUND(I221*H221,2)</f>
        <v>0</v>
      </c>
      <c r="BL221" s="17" t="s">
        <v>120</v>
      </c>
      <c r="BM221" s="224" t="s">
        <v>345</v>
      </c>
    </row>
    <row r="222" s="2" customFormat="1">
      <c r="A222" s="38"/>
      <c r="B222" s="39"/>
      <c r="C222" s="40"/>
      <c r="D222" s="226" t="s">
        <v>122</v>
      </c>
      <c r="E222" s="40"/>
      <c r="F222" s="227" t="s">
        <v>328</v>
      </c>
      <c r="G222" s="40"/>
      <c r="H222" s="40"/>
      <c r="I222" s="228"/>
      <c r="J222" s="40"/>
      <c r="K222" s="40"/>
      <c r="L222" s="44"/>
      <c r="M222" s="229"/>
      <c r="N222" s="230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122</v>
      </c>
      <c r="AU222" s="17" t="s">
        <v>80</v>
      </c>
    </row>
    <row r="223" s="2" customFormat="1" ht="24.15" customHeight="1">
      <c r="A223" s="38"/>
      <c r="B223" s="39"/>
      <c r="C223" s="212" t="s">
        <v>346</v>
      </c>
      <c r="D223" s="212" t="s">
        <v>116</v>
      </c>
      <c r="E223" s="213" t="s">
        <v>347</v>
      </c>
      <c r="F223" s="214" t="s">
        <v>348</v>
      </c>
      <c r="G223" s="215" t="s">
        <v>119</v>
      </c>
      <c r="H223" s="216">
        <v>1</v>
      </c>
      <c r="I223" s="217"/>
      <c r="J223" s="218">
        <f>ROUND(I223*H223,2)</f>
        <v>0</v>
      </c>
      <c r="K223" s="219"/>
      <c r="L223" s="44"/>
      <c r="M223" s="220" t="s">
        <v>1</v>
      </c>
      <c r="N223" s="221" t="s">
        <v>38</v>
      </c>
      <c r="O223" s="91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4" t="s">
        <v>120</v>
      </c>
      <c r="AT223" s="224" t="s">
        <v>116</v>
      </c>
      <c r="AU223" s="224" t="s">
        <v>80</v>
      </c>
      <c r="AY223" s="17" t="s">
        <v>112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7" t="s">
        <v>78</v>
      </c>
      <c r="BK223" s="225">
        <f>ROUND(I223*H223,2)</f>
        <v>0</v>
      </c>
      <c r="BL223" s="17" t="s">
        <v>120</v>
      </c>
      <c r="BM223" s="224" t="s">
        <v>349</v>
      </c>
    </row>
    <row r="224" s="2" customFormat="1">
      <c r="A224" s="38"/>
      <c r="B224" s="39"/>
      <c r="C224" s="40"/>
      <c r="D224" s="226" t="s">
        <v>122</v>
      </c>
      <c r="E224" s="40"/>
      <c r="F224" s="227" t="s">
        <v>328</v>
      </c>
      <c r="G224" s="40"/>
      <c r="H224" s="40"/>
      <c r="I224" s="228"/>
      <c r="J224" s="40"/>
      <c r="K224" s="40"/>
      <c r="L224" s="44"/>
      <c r="M224" s="229"/>
      <c r="N224" s="230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122</v>
      </c>
      <c r="AU224" s="17" t="s">
        <v>80</v>
      </c>
    </row>
    <row r="225" s="2" customFormat="1" ht="16.5" customHeight="1">
      <c r="A225" s="38"/>
      <c r="B225" s="39"/>
      <c r="C225" s="212" t="s">
        <v>350</v>
      </c>
      <c r="D225" s="212" t="s">
        <v>116</v>
      </c>
      <c r="E225" s="213" t="s">
        <v>351</v>
      </c>
      <c r="F225" s="214" t="s">
        <v>352</v>
      </c>
      <c r="G225" s="215" t="s">
        <v>119</v>
      </c>
      <c r="H225" s="216">
        <v>3</v>
      </c>
      <c r="I225" s="217"/>
      <c r="J225" s="218">
        <f>ROUND(I225*H225,2)</f>
        <v>0</v>
      </c>
      <c r="K225" s="219"/>
      <c r="L225" s="44"/>
      <c r="M225" s="220" t="s">
        <v>1</v>
      </c>
      <c r="N225" s="221" t="s">
        <v>38</v>
      </c>
      <c r="O225" s="91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4" t="s">
        <v>120</v>
      </c>
      <c r="AT225" s="224" t="s">
        <v>116</v>
      </c>
      <c r="AU225" s="224" t="s">
        <v>80</v>
      </c>
      <c r="AY225" s="17" t="s">
        <v>112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7" t="s">
        <v>78</v>
      </c>
      <c r="BK225" s="225">
        <f>ROUND(I225*H225,2)</f>
        <v>0</v>
      </c>
      <c r="BL225" s="17" t="s">
        <v>120</v>
      </c>
      <c r="BM225" s="224" t="s">
        <v>353</v>
      </c>
    </row>
    <row r="226" s="2" customFormat="1">
      <c r="A226" s="38"/>
      <c r="B226" s="39"/>
      <c r="C226" s="40"/>
      <c r="D226" s="226" t="s">
        <v>122</v>
      </c>
      <c r="E226" s="40"/>
      <c r="F226" s="227" t="s">
        <v>328</v>
      </c>
      <c r="G226" s="40"/>
      <c r="H226" s="40"/>
      <c r="I226" s="228"/>
      <c r="J226" s="40"/>
      <c r="K226" s="40"/>
      <c r="L226" s="44"/>
      <c r="M226" s="229"/>
      <c r="N226" s="230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122</v>
      </c>
      <c r="AU226" s="17" t="s">
        <v>80</v>
      </c>
    </row>
    <row r="227" s="2" customFormat="1" ht="21.75" customHeight="1">
      <c r="A227" s="38"/>
      <c r="B227" s="39"/>
      <c r="C227" s="212" t="s">
        <v>354</v>
      </c>
      <c r="D227" s="212" t="s">
        <v>116</v>
      </c>
      <c r="E227" s="213" t="s">
        <v>355</v>
      </c>
      <c r="F227" s="214" t="s">
        <v>356</v>
      </c>
      <c r="G227" s="215" t="s">
        <v>119</v>
      </c>
      <c r="H227" s="216">
        <v>1</v>
      </c>
      <c r="I227" s="217"/>
      <c r="J227" s="218">
        <f>ROUND(I227*H227,2)</f>
        <v>0</v>
      </c>
      <c r="K227" s="219"/>
      <c r="L227" s="44"/>
      <c r="M227" s="220" t="s">
        <v>1</v>
      </c>
      <c r="N227" s="221" t="s">
        <v>38</v>
      </c>
      <c r="O227" s="91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4" t="s">
        <v>120</v>
      </c>
      <c r="AT227" s="224" t="s">
        <v>116</v>
      </c>
      <c r="AU227" s="224" t="s">
        <v>80</v>
      </c>
      <c r="AY227" s="17" t="s">
        <v>112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7" t="s">
        <v>78</v>
      </c>
      <c r="BK227" s="225">
        <f>ROUND(I227*H227,2)</f>
        <v>0</v>
      </c>
      <c r="BL227" s="17" t="s">
        <v>120</v>
      </c>
      <c r="BM227" s="224" t="s">
        <v>357</v>
      </c>
    </row>
    <row r="228" s="2" customFormat="1">
      <c r="A228" s="38"/>
      <c r="B228" s="39"/>
      <c r="C228" s="40"/>
      <c r="D228" s="226" t="s">
        <v>122</v>
      </c>
      <c r="E228" s="40"/>
      <c r="F228" s="227" t="s">
        <v>328</v>
      </c>
      <c r="G228" s="40"/>
      <c r="H228" s="40"/>
      <c r="I228" s="228"/>
      <c r="J228" s="40"/>
      <c r="K228" s="40"/>
      <c r="L228" s="44"/>
      <c r="M228" s="229"/>
      <c r="N228" s="230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122</v>
      </c>
      <c r="AU228" s="17" t="s">
        <v>80</v>
      </c>
    </row>
    <row r="229" s="2" customFormat="1" ht="21.75" customHeight="1">
      <c r="A229" s="38"/>
      <c r="B229" s="39"/>
      <c r="C229" s="212" t="s">
        <v>358</v>
      </c>
      <c r="D229" s="212" t="s">
        <v>116</v>
      </c>
      <c r="E229" s="213" t="s">
        <v>359</v>
      </c>
      <c r="F229" s="214" t="s">
        <v>360</v>
      </c>
      <c r="G229" s="215" t="s">
        <v>119</v>
      </c>
      <c r="H229" s="216">
        <v>1</v>
      </c>
      <c r="I229" s="217"/>
      <c r="J229" s="218">
        <f>ROUND(I229*H229,2)</f>
        <v>0</v>
      </c>
      <c r="K229" s="219"/>
      <c r="L229" s="44"/>
      <c r="M229" s="220" t="s">
        <v>1</v>
      </c>
      <c r="N229" s="221" t="s">
        <v>38</v>
      </c>
      <c r="O229" s="91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4" t="s">
        <v>120</v>
      </c>
      <c r="AT229" s="224" t="s">
        <v>116</v>
      </c>
      <c r="AU229" s="224" t="s">
        <v>80</v>
      </c>
      <c r="AY229" s="17" t="s">
        <v>112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7" t="s">
        <v>78</v>
      </c>
      <c r="BK229" s="225">
        <f>ROUND(I229*H229,2)</f>
        <v>0</v>
      </c>
      <c r="BL229" s="17" t="s">
        <v>120</v>
      </c>
      <c r="BM229" s="224" t="s">
        <v>361</v>
      </c>
    </row>
    <row r="230" s="2" customFormat="1">
      <c r="A230" s="38"/>
      <c r="B230" s="39"/>
      <c r="C230" s="40"/>
      <c r="D230" s="226" t="s">
        <v>122</v>
      </c>
      <c r="E230" s="40"/>
      <c r="F230" s="227" t="s">
        <v>328</v>
      </c>
      <c r="G230" s="40"/>
      <c r="H230" s="40"/>
      <c r="I230" s="228"/>
      <c r="J230" s="40"/>
      <c r="K230" s="40"/>
      <c r="L230" s="44"/>
      <c r="M230" s="229"/>
      <c r="N230" s="230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122</v>
      </c>
      <c r="AU230" s="17" t="s">
        <v>80</v>
      </c>
    </row>
    <row r="231" s="2" customFormat="1" ht="16.5" customHeight="1">
      <c r="A231" s="38"/>
      <c r="B231" s="39"/>
      <c r="C231" s="212" t="s">
        <v>362</v>
      </c>
      <c r="D231" s="212" t="s">
        <v>116</v>
      </c>
      <c r="E231" s="213" t="s">
        <v>363</v>
      </c>
      <c r="F231" s="214" t="s">
        <v>364</v>
      </c>
      <c r="G231" s="215" t="s">
        <v>119</v>
      </c>
      <c r="H231" s="216">
        <v>1</v>
      </c>
      <c r="I231" s="217"/>
      <c r="J231" s="218">
        <f>ROUND(I231*H231,2)</f>
        <v>0</v>
      </c>
      <c r="K231" s="219"/>
      <c r="L231" s="44"/>
      <c r="M231" s="220" t="s">
        <v>1</v>
      </c>
      <c r="N231" s="221" t="s">
        <v>38</v>
      </c>
      <c r="O231" s="91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4" t="s">
        <v>120</v>
      </c>
      <c r="AT231" s="224" t="s">
        <v>116</v>
      </c>
      <c r="AU231" s="224" t="s">
        <v>80</v>
      </c>
      <c r="AY231" s="17" t="s">
        <v>112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7" t="s">
        <v>78</v>
      </c>
      <c r="BK231" s="225">
        <f>ROUND(I231*H231,2)</f>
        <v>0</v>
      </c>
      <c r="BL231" s="17" t="s">
        <v>120</v>
      </c>
      <c r="BM231" s="224" t="s">
        <v>365</v>
      </c>
    </row>
    <row r="232" s="2" customFormat="1">
      <c r="A232" s="38"/>
      <c r="B232" s="39"/>
      <c r="C232" s="40"/>
      <c r="D232" s="226" t="s">
        <v>122</v>
      </c>
      <c r="E232" s="40"/>
      <c r="F232" s="227" t="s">
        <v>328</v>
      </c>
      <c r="G232" s="40"/>
      <c r="H232" s="40"/>
      <c r="I232" s="228"/>
      <c r="J232" s="40"/>
      <c r="K232" s="40"/>
      <c r="L232" s="44"/>
      <c r="M232" s="229"/>
      <c r="N232" s="230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122</v>
      </c>
      <c r="AU232" s="17" t="s">
        <v>80</v>
      </c>
    </row>
    <row r="233" s="2" customFormat="1" ht="16.5" customHeight="1">
      <c r="A233" s="38"/>
      <c r="B233" s="39"/>
      <c r="C233" s="212" t="s">
        <v>366</v>
      </c>
      <c r="D233" s="212" t="s">
        <v>116</v>
      </c>
      <c r="E233" s="213" t="s">
        <v>367</v>
      </c>
      <c r="F233" s="214" t="s">
        <v>368</v>
      </c>
      <c r="G233" s="215" t="s">
        <v>119</v>
      </c>
      <c r="H233" s="216">
        <v>1</v>
      </c>
      <c r="I233" s="217"/>
      <c r="J233" s="218">
        <f>ROUND(I233*H233,2)</f>
        <v>0</v>
      </c>
      <c r="K233" s="219"/>
      <c r="L233" s="44"/>
      <c r="M233" s="220" t="s">
        <v>1</v>
      </c>
      <c r="N233" s="221" t="s">
        <v>38</v>
      </c>
      <c r="O233" s="91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4" t="s">
        <v>120</v>
      </c>
      <c r="AT233" s="224" t="s">
        <v>116</v>
      </c>
      <c r="AU233" s="224" t="s">
        <v>80</v>
      </c>
      <c r="AY233" s="17" t="s">
        <v>112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7" t="s">
        <v>78</v>
      </c>
      <c r="BK233" s="225">
        <f>ROUND(I233*H233,2)</f>
        <v>0</v>
      </c>
      <c r="BL233" s="17" t="s">
        <v>120</v>
      </c>
      <c r="BM233" s="224" t="s">
        <v>369</v>
      </c>
    </row>
    <row r="234" s="2" customFormat="1">
      <c r="A234" s="38"/>
      <c r="B234" s="39"/>
      <c r="C234" s="40"/>
      <c r="D234" s="226" t="s">
        <v>122</v>
      </c>
      <c r="E234" s="40"/>
      <c r="F234" s="227" t="s">
        <v>328</v>
      </c>
      <c r="G234" s="40"/>
      <c r="H234" s="40"/>
      <c r="I234" s="228"/>
      <c r="J234" s="40"/>
      <c r="K234" s="40"/>
      <c r="L234" s="44"/>
      <c r="M234" s="229"/>
      <c r="N234" s="230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122</v>
      </c>
      <c r="AU234" s="17" t="s">
        <v>80</v>
      </c>
    </row>
    <row r="235" s="2" customFormat="1" ht="16.5" customHeight="1">
      <c r="A235" s="38"/>
      <c r="B235" s="39"/>
      <c r="C235" s="212" t="s">
        <v>370</v>
      </c>
      <c r="D235" s="212" t="s">
        <v>116</v>
      </c>
      <c r="E235" s="213" t="s">
        <v>371</v>
      </c>
      <c r="F235" s="214" t="s">
        <v>372</v>
      </c>
      <c r="G235" s="215" t="s">
        <v>119</v>
      </c>
      <c r="H235" s="216">
        <v>14</v>
      </c>
      <c r="I235" s="217"/>
      <c r="J235" s="218">
        <f>ROUND(I235*H235,2)</f>
        <v>0</v>
      </c>
      <c r="K235" s="219"/>
      <c r="L235" s="44"/>
      <c r="M235" s="220" t="s">
        <v>1</v>
      </c>
      <c r="N235" s="221" t="s">
        <v>38</v>
      </c>
      <c r="O235" s="91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4" t="s">
        <v>120</v>
      </c>
      <c r="AT235" s="224" t="s">
        <v>116</v>
      </c>
      <c r="AU235" s="224" t="s">
        <v>80</v>
      </c>
      <c r="AY235" s="17" t="s">
        <v>112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7" t="s">
        <v>78</v>
      </c>
      <c r="BK235" s="225">
        <f>ROUND(I235*H235,2)</f>
        <v>0</v>
      </c>
      <c r="BL235" s="17" t="s">
        <v>120</v>
      </c>
      <c r="BM235" s="224" t="s">
        <v>373</v>
      </c>
    </row>
    <row r="236" s="2" customFormat="1">
      <c r="A236" s="38"/>
      <c r="B236" s="39"/>
      <c r="C236" s="40"/>
      <c r="D236" s="226" t="s">
        <v>122</v>
      </c>
      <c r="E236" s="40"/>
      <c r="F236" s="227" t="s">
        <v>328</v>
      </c>
      <c r="G236" s="40"/>
      <c r="H236" s="40"/>
      <c r="I236" s="228"/>
      <c r="J236" s="40"/>
      <c r="K236" s="40"/>
      <c r="L236" s="44"/>
      <c r="M236" s="229"/>
      <c r="N236" s="230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122</v>
      </c>
      <c r="AU236" s="17" t="s">
        <v>80</v>
      </c>
    </row>
    <row r="237" s="2" customFormat="1" ht="16.5" customHeight="1">
      <c r="A237" s="38"/>
      <c r="B237" s="39"/>
      <c r="C237" s="212" t="s">
        <v>8</v>
      </c>
      <c r="D237" s="212" t="s">
        <v>116</v>
      </c>
      <c r="E237" s="213" t="s">
        <v>374</v>
      </c>
      <c r="F237" s="214" t="s">
        <v>375</v>
      </c>
      <c r="G237" s="215" t="s">
        <v>119</v>
      </c>
      <c r="H237" s="216">
        <v>1</v>
      </c>
      <c r="I237" s="217"/>
      <c r="J237" s="218">
        <f>ROUND(I237*H237,2)</f>
        <v>0</v>
      </c>
      <c r="K237" s="219"/>
      <c r="L237" s="44"/>
      <c r="M237" s="220" t="s">
        <v>1</v>
      </c>
      <c r="N237" s="221" t="s">
        <v>38</v>
      </c>
      <c r="O237" s="91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4" t="s">
        <v>120</v>
      </c>
      <c r="AT237" s="224" t="s">
        <v>116</v>
      </c>
      <c r="AU237" s="224" t="s">
        <v>80</v>
      </c>
      <c r="AY237" s="17" t="s">
        <v>112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7" t="s">
        <v>78</v>
      </c>
      <c r="BK237" s="225">
        <f>ROUND(I237*H237,2)</f>
        <v>0</v>
      </c>
      <c r="BL237" s="17" t="s">
        <v>120</v>
      </c>
      <c r="BM237" s="224" t="s">
        <v>376</v>
      </c>
    </row>
    <row r="238" s="2" customFormat="1">
      <c r="A238" s="38"/>
      <c r="B238" s="39"/>
      <c r="C238" s="40"/>
      <c r="D238" s="226" t="s">
        <v>122</v>
      </c>
      <c r="E238" s="40"/>
      <c r="F238" s="227" t="s">
        <v>328</v>
      </c>
      <c r="G238" s="40"/>
      <c r="H238" s="40"/>
      <c r="I238" s="228"/>
      <c r="J238" s="40"/>
      <c r="K238" s="40"/>
      <c r="L238" s="44"/>
      <c r="M238" s="229"/>
      <c r="N238" s="230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122</v>
      </c>
      <c r="AU238" s="17" t="s">
        <v>80</v>
      </c>
    </row>
    <row r="239" s="2" customFormat="1" ht="16.5" customHeight="1">
      <c r="A239" s="38"/>
      <c r="B239" s="39"/>
      <c r="C239" s="212" t="s">
        <v>120</v>
      </c>
      <c r="D239" s="212" t="s">
        <v>116</v>
      </c>
      <c r="E239" s="213" t="s">
        <v>377</v>
      </c>
      <c r="F239" s="214" t="s">
        <v>378</v>
      </c>
      <c r="G239" s="215" t="s">
        <v>119</v>
      </c>
      <c r="H239" s="216">
        <v>4</v>
      </c>
      <c r="I239" s="217"/>
      <c r="J239" s="218">
        <f>ROUND(I239*H239,2)</f>
        <v>0</v>
      </c>
      <c r="K239" s="219"/>
      <c r="L239" s="44"/>
      <c r="M239" s="220" t="s">
        <v>1</v>
      </c>
      <c r="N239" s="221" t="s">
        <v>38</v>
      </c>
      <c r="O239" s="91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4" t="s">
        <v>120</v>
      </c>
      <c r="AT239" s="224" t="s">
        <v>116</v>
      </c>
      <c r="AU239" s="224" t="s">
        <v>80</v>
      </c>
      <c r="AY239" s="17" t="s">
        <v>112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7" t="s">
        <v>78</v>
      </c>
      <c r="BK239" s="225">
        <f>ROUND(I239*H239,2)</f>
        <v>0</v>
      </c>
      <c r="BL239" s="17" t="s">
        <v>120</v>
      </c>
      <c r="BM239" s="224" t="s">
        <v>379</v>
      </c>
    </row>
    <row r="240" s="2" customFormat="1">
      <c r="A240" s="38"/>
      <c r="B240" s="39"/>
      <c r="C240" s="40"/>
      <c r="D240" s="226" t="s">
        <v>122</v>
      </c>
      <c r="E240" s="40"/>
      <c r="F240" s="227" t="s">
        <v>328</v>
      </c>
      <c r="G240" s="40"/>
      <c r="H240" s="40"/>
      <c r="I240" s="228"/>
      <c r="J240" s="40"/>
      <c r="K240" s="40"/>
      <c r="L240" s="44"/>
      <c r="M240" s="229"/>
      <c r="N240" s="230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122</v>
      </c>
      <c r="AU240" s="17" t="s">
        <v>80</v>
      </c>
    </row>
    <row r="241" s="2" customFormat="1" ht="16.5" customHeight="1">
      <c r="A241" s="38"/>
      <c r="B241" s="39"/>
      <c r="C241" s="212" t="s">
        <v>380</v>
      </c>
      <c r="D241" s="212" t="s">
        <v>116</v>
      </c>
      <c r="E241" s="213" t="s">
        <v>381</v>
      </c>
      <c r="F241" s="214" t="s">
        <v>382</v>
      </c>
      <c r="G241" s="215" t="s">
        <v>119</v>
      </c>
      <c r="H241" s="216">
        <v>1</v>
      </c>
      <c r="I241" s="217"/>
      <c r="J241" s="218">
        <f>ROUND(I241*H241,2)</f>
        <v>0</v>
      </c>
      <c r="K241" s="219"/>
      <c r="L241" s="44"/>
      <c r="M241" s="220" t="s">
        <v>1</v>
      </c>
      <c r="N241" s="221" t="s">
        <v>38</v>
      </c>
      <c r="O241" s="91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4" t="s">
        <v>120</v>
      </c>
      <c r="AT241" s="224" t="s">
        <v>116</v>
      </c>
      <c r="AU241" s="224" t="s">
        <v>80</v>
      </c>
      <c r="AY241" s="17" t="s">
        <v>112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7" t="s">
        <v>78</v>
      </c>
      <c r="BK241" s="225">
        <f>ROUND(I241*H241,2)</f>
        <v>0</v>
      </c>
      <c r="BL241" s="17" t="s">
        <v>120</v>
      </c>
      <c r="BM241" s="224" t="s">
        <v>383</v>
      </c>
    </row>
    <row r="242" s="2" customFormat="1">
      <c r="A242" s="38"/>
      <c r="B242" s="39"/>
      <c r="C242" s="40"/>
      <c r="D242" s="226" t="s">
        <v>122</v>
      </c>
      <c r="E242" s="40"/>
      <c r="F242" s="227" t="s">
        <v>328</v>
      </c>
      <c r="G242" s="40"/>
      <c r="H242" s="40"/>
      <c r="I242" s="228"/>
      <c r="J242" s="40"/>
      <c r="K242" s="40"/>
      <c r="L242" s="44"/>
      <c r="M242" s="229"/>
      <c r="N242" s="230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122</v>
      </c>
      <c r="AU242" s="17" t="s">
        <v>80</v>
      </c>
    </row>
    <row r="243" s="2" customFormat="1" ht="16.5" customHeight="1">
      <c r="A243" s="38"/>
      <c r="B243" s="39"/>
      <c r="C243" s="212" t="s">
        <v>384</v>
      </c>
      <c r="D243" s="212" t="s">
        <v>116</v>
      </c>
      <c r="E243" s="213" t="s">
        <v>385</v>
      </c>
      <c r="F243" s="214" t="s">
        <v>386</v>
      </c>
      <c r="G243" s="215" t="s">
        <v>216</v>
      </c>
      <c r="H243" s="216">
        <v>1</v>
      </c>
      <c r="I243" s="217"/>
      <c r="J243" s="218">
        <f>ROUND(I243*H243,2)</f>
        <v>0</v>
      </c>
      <c r="K243" s="219"/>
      <c r="L243" s="44"/>
      <c r="M243" s="220" t="s">
        <v>1</v>
      </c>
      <c r="N243" s="221" t="s">
        <v>38</v>
      </c>
      <c r="O243" s="91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4" t="s">
        <v>120</v>
      </c>
      <c r="AT243" s="224" t="s">
        <v>116</v>
      </c>
      <c r="AU243" s="224" t="s">
        <v>80</v>
      </c>
      <c r="AY243" s="17" t="s">
        <v>112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7" t="s">
        <v>78</v>
      </c>
      <c r="BK243" s="225">
        <f>ROUND(I243*H243,2)</f>
        <v>0</v>
      </c>
      <c r="BL243" s="17" t="s">
        <v>120</v>
      </c>
      <c r="BM243" s="224" t="s">
        <v>387</v>
      </c>
    </row>
    <row r="244" s="2" customFormat="1">
      <c r="A244" s="38"/>
      <c r="B244" s="39"/>
      <c r="C244" s="40"/>
      <c r="D244" s="226" t="s">
        <v>122</v>
      </c>
      <c r="E244" s="40"/>
      <c r="F244" s="227" t="s">
        <v>328</v>
      </c>
      <c r="G244" s="40"/>
      <c r="H244" s="40"/>
      <c r="I244" s="228"/>
      <c r="J244" s="40"/>
      <c r="K244" s="40"/>
      <c r="L244" s="44"/>
      <c r="M244" s="229"/>
      <c r="N244" s="230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122</v>
      </c>
      <c r="AU244" s="17" t="s">
        <v>80</v>
      </c>
    </row>
    <row r="245" s="2" customFormat="1" ht="24.15" customHeight="1">
      <c r="A245" s="38"/>
      <c r="B245" s="39"/>
      <c r="C245" s="212" t="s">
        <v>388</v>
      </c>
      <c r="D245" s="212" t="s">
        <v>116</v>
      </c>
      <c r="E245" s="213" t="s">
        <v>389</v>
      </c>
      <c r="F245" s="214" t="s">
        <v>390</v>
      </c>
      <c r="G245" s="215" t="s">
        <v>216</v>
      </c>
      <c r="H245" s="216">
        <v>1</v>
      </c>
      <c r="I245" s="217"/>
      <c r="J245" s="218">
        <f>ROUND(I245*H245,2)</f>
        <v>0</v>
      </c>
      <c r="K245" s="219"/>
      <c r="L245" s="44"/>
      <c r="M245" s="220" t="s">
        <v>1</v>
      </c>
      <c r="N245" s="221" t="s">
        <v>38</v>
      </c>
      <c r="O245" s="91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4" t="s">
        <v>120</v>
      </c>
      <c r="AT245" s="224" t="s">
        <v>116</v>
      </c>
      <c r="AU245" s="224" t="s">
        <v>80</v>
      </c>
      <c r="AY245" s="17" t="s">
        <v>112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7" t="s">
        <v>78</v>
      </c>
      <c r="BK245" s="225">
        <f>ROUND(I245*H245,2)</f>
        <v>0</v>
      </c>
      <c r="BL245" s="17" t="s">
        <v>120</v>
      </c>
      <c r="BM245" s="224" t="s">
        <v>391</v>
      </c>
    </row>
    <row r="246" s="2" customFormat="1">
      <c r="A246" s="38"/>
      <c r="B246" s="39"/>
      <c r="C246" s="40"/>
      <c r="D246" s="226" t="s">
        <v>122</v>
      </c>
      <c r="E246" s="40"/>
      <c r="F246" s="227" t="s">
        <v>328</v>
      </c>
      <c r="G246" s="40"/>
      <c r="H246" s="40"/>
      <c r="I246" s="228"/>
      <c r="J246" s="40"/>
      <c r="K246" s="40"/>
      <c r="L246" s="44"/>
      <c r="M246" s="229"/>
      <c r="N246" s="230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122</v>
      </c>
      <c r="AU246" s="17" t="s">
        <v>80</v>
      </c>
    </row>
    <row r="247" s="2" customFormat="1" ht="16.5" customHeight="1">
      <c r="A247" s="38"/>
      <c r="B247" s="39"/>
      <c r="C247" s="212" t="s">
        <v>392</v>
      </c>
      <c r="D247" s="212" t="s">
        <v>116</v>
      </c>
      <c r="E247" s="213" t="s">
        <v>393</v>
      </c>
      <c r="F247" s="214" t="s">
        <v>394</v>
      </c>
      <c r="G247" s="215" t="s">
        <v>119</v>
      </c>
      <c r="H247" s="216">
        <v>1</v>
      </c>
      <c r="I247" s="217"/>
      <c r="J247" s="218">
        <f>ROUND(I247*H247,2)</f>
        <v>0</v>
      </c>
      <c r="K247" s="219"/>
      <c r="L247" s="44"/>
      <c r="M247" s="220" t="s">
        <v>1</v>
      </c>
      <c r="N247" s="221" t="s">
        <v>38</v>
      </c>
      <c r="O247" s="91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4" t="s">
        <v>120</v>
      </c>
      <c r="AT247" s="224" t="s">
        <v>116</v>
      </c>
      <c r="AU247" s="224" t="s">
        <v>80</v>
      </c>
      <c r="AY247" s="17" t="s">
        <v>112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7" t="s">
        <v>78</v>
      </c>
      <c r="BK247" s="225">
        <f>ROUND(I247*H247,2)</f>
        <v>0</v>
      </c>
      <c r="BL247" s="17" t="s">
        <v>120</v>
      </c>
      <c r="BM247" s="224" t="s">
        <v>395</v>
      </c>
    </row>
    <row r="248" s="2" customFormat="1">
      <c r="A248" s="38"/>
      <c r="B248" s="39"/>
      <c r="C248" s="40"/>
      <c r="D248" s="226" t="s">
        <v>122</v>
      </c>
      <c r="E248" s="40"/>
      <c r="F248" s="227" t="s">
        <v>328</v>
      </c>
      <c r="G248" s="40"/>
      <c r="H248" s="40"/>
      <c r="I248" s="228"/>
      <c r="J248" s="40"/>
      <c r="K248" s="40"/>
      <c r="L248" s="44"/>
      <c r="M248" s="229"/>
      <c r="N248" s="230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122</v>
      </c>
      <c r="AU248" s="17" t="s">
        <v>80</v>
      </c>
    </row>
    <row r="249" s="2" customFormat="1" ht="24.15" customHeight="1">
      <c r="A249" s="38"/>
      <c r="B249" s="39"/>
      <c r="C249" s="212" t="s">
        <v>7</v>
      </c>
      <c r="D249" s="212" t="s">
        <v>116</v>
      </c>
      <c r="E249" s="213" t="s">
        <v>396</v>
      </c>
      <c r="F249" s="214" t="s">
        <v>397</v>
      </c>
      <c r="G249" s="215" t="s">
        <v>119</v>
      </c>
      <c r="H249" s="216">
        <v>2</v>
      </c>
      <c r="I249" s="217"/>
      <c r="J249" s="218">
        <f>ROUND(I249*H249,2)</f>
        <v>0</v>
      </c>
      <c r="K249" s="219"/>
      <c r="L249" s="44"/>
      <c r="M249" s="220" t="s">
        <v>1</v>
      </c>
      <c r="N249" s="221" t="s">
        <v>38</v>
      </c>
      <c r="O249" s="91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4" t="s">
        <v>120</v>
      </c>
      <c r="AT249" s="224" t="s">
        <v>116</v>
      </c>
      <c r="AU249" s="224" t="s">
        <v>80</v>
      </c>
      <c r="AY249" s="17" t="s">
        <v>112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7" t="s">
        <v>78</v>
      </c>
      <c r="BK249" s="225">
        <f>ROUND(I249*H249,2)</f>
        <v>0</v>
      </c>
      <c r="BL249" s="17" t="s">
        <v>120</v>
      </c>
      <c r="BM249" s="224" t="s">
        <v>398</v>
      </c>
    </row>
    <row r="250" s="2" customFormat="1">
      <c r="A250" s="38"/>
      <c r="B250" s="39"/>
      <c r="C250" s="40"/>
      <c r="D250" s="226" t="s">
        <v>122</v>
      </c>
      <c r="E250" s="40"/>
      <c r="F250" s="227" t="s">
        <v>328</v>
      </c>
      <c r="G250" s="40"/>
      <c r="H250" s="40"/>
      <c r="I250" s="228"/>
      <c r="J250" s="40"/>
      <c r="K250" s="40"/>
      <c r="L250" s="44"/>
      <c r="M250" s="229"/>
      <c r="N250" s="230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122</v>
      </c>
      <c r="AU250" s="17" t="s">
        <v>80</v>
      </c>
    </row>
    <row r="251" s="2" customFormat="1" ht="16.5" customHeight="1">
      <c r="A251" s="38"/>
      <c r="B251" s="39"/>
      <c r="C251" s="212" t="s">
        <v>399</v>
      </c>
      <c r="D251" s="212" t="s">
        <v>116</v>
      </c>
      <c r="E251" s="213" t="s">
        <v>400</v>
      </c>
      <c r="F251" s="214" t="s">
        <v>401</v>
      </c>
      <c r="G251" s="215" t="s">
        <v>119</v>
      </c>
      <c r="H251" s="216">
        <v>2</v>
      </c>
      <c r="I251" s="217"/>
      <c r="J251" s="218">
        <f>ROUND(I251*H251,2)</f>
        <v>0</v>
      </c>
      <c r="K251" s="219"/>
      <c r="L251" s="44"/>
      <c r="M251" s="220" t="s">
        <v>1</v>
      </c>
      <c r="N251" s="221" t="s">
        <v>38</v>
      </c>
      <c r="O251" s="91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4" t="s">
        <v>120</v>
      </c>
      <c r="AT251" s="224" t="s">
        <v>116</v>
      </c>
      <c r="AU251" s="224" t="s">
        <v>80</v>
      </c>
      <c r="AY251" s="17" t="s">
        <v>112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7" t="s">
        <v>78</v>
      </c>
      <c r="BK251" s="225">
        <f>ROUND(I251*H251,2)</f>
        <v>0</v>
      </c>
      <c r="BL251" s="17" t="s">
        <v>120</v>
      </c>
      <c r="BM251" s="224" t="s">
        <v>402</v>
      </c>
    </row>
    <row r="252" s="2" customFormat="1">
      <c r="A252" s="38"/>
      <c r="B252" s="39"/>
      <c r="C252" s="40"/>
      <c r="D252" s="226" t="s">
        <v>122</v>
      </c>
      <c r="E252" s="40"/>
      <c r="F252" s="227" t="s">
        <v>328</v>
      </c>
      <c r="G252" s="40"/>
      <c r="H252" s="40"/>
      <c r="I252" s="228"/>
      <c r="J252" s="40"/>
      <c r="K252" s="40"/>
      <c r="L252" s="44"/>
      <c r="M252" s="229"/>
      <c r="N252" s="230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122</v>
      </c>
      <c r="AU252" s="17" t="s">
        <v>80</v>
      </c>
    </row>
    <row r="253" s="2" customFormat="1" ht="24.15" customHeight="1">
      <c r="A253" s="38"/>
      <c r="B253" s="39"/>
      <c r="C253" s="212" t="s">
        <v>403</v>
      </c>
      <c r="D253" s="212" t="s">
        <v>116</v>
      </c>
      <c r="E253" s="213" t="s">
        <v>404</v>
      </c>
      <c r="F253" s="214" t="s">
        <v>405</v>
      </c>
      <c r="G253" s="215" t="s">
        <v>119</v>
      </c>
      <c r="H253" s="216">
        <v>2</v>
      </c>
      <c r="I253" s="217"/>
      <c r="J253" s="218">
        <f>ROUND(I253*H253,2)</f>
        <v>0</v>
      </c>
      <c r="K253" s="219"/>
      <c r="L253" s="44"/>
      <c r="M253" s="220" t="s">
        <v>1</v>
      </c>
      <c r="N253" s="221" t="s">
        <v>38</v>
      </c>
      <c r="O253" s="91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4" t="s">
        <v>120</v>
      </c>
      <c r="AT253" s="224" t="s">
        <v>116</v>
      </c>
      <c r="AU253" s="224" t="s">
        <v>80</v>
      </c>
      <c r="AY253" s="17" t="s">
        <v>112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7" t="s">
        <v>78</v>
      </c>
      <c r="BK253" s="225">
        <f>ROUND(I253*H253,2)</f>
        <v>0</v>
      </c>
      <c r="BL253" s="17" t="s">
        <v>120</v>
      </c>
      <c r="BM253" s="224" t="s">
        <v>406</v>
      </c>
    </row>
    <row r="254" s="2" customFormat="1">
      <c r="A254" s="38"/>
      <c r="B254" s="39"/>
      <c r="C254" s="40"/>
      <c r="D254" s="226" t="s">
        <v>122</v>
      </c>
      <c r="E254" s="40"/>
      <c r="F254" s="227" t="s">
        <v>328</v>
      </c>
      <c r="G254" s="40"/>
      <c r="H254" s="40"/>
      <c r="I254" s="228"/>
      <c r="J254" s="40"/>
      <c r="K254" s="40"/>
      <c r="L254" s="44"/>
      <c r="M254" s="229"/>
      <c r="N254" s="230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122</v>
      </c>
      <c r="AU254" s="17" t="s">
        <v>80</v>
      </c>
    </row>
    <row r="255" s="2" customFormat="1" ht="16.5" customHeight="1">
      <c r="A255" s="38"/>
      <c r="B255" s="39"/>
      <c r="C255" s="212" t="s">
        <v>407</v>
      </c>
      <c r="D255" s="212" t="s">
        <v>116</v>
      </c>
      <c r="E255" s="213" t="s">
        <v>408</v>
      </c>
      <c r="F255" s="214" t="s">
        <v>409</v>
      </c>
      <c r="G255" s="215" t="s">
        <v>119</v>
      </c>
      <c r="H255" s="216">
        <v>2</v>
      </c>
      <c r="I255" s="217"/>
      <c r="J255" s="218">
        <f>ROUND(I255*H255,2)</f>
        <v>0</v>
      </c>
      <c r="K255" s="219"/>
      <c r="L255" s="44"/>
      <c r="M255" s="220" t="s">
        <v>1</v>
      </c>
      <c r="N255" s="221" t="s">
        <v>38</v>
      </c>
      <c r="O255" s="91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4" t="s">
        <v>120</v>
      </c>
      <c r="AT255" s="224" t="s">
        <v>116</v>
      </c>
      <c r="AU255" s="224" t="s">
        <v>80</v>
      </c>
      <c r="AY255" s="17" t="s">
        <v>112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7" t="s">
        <v>78</v>
      </c>
      <c r="BK255" s="225">
        <f>ROUND(I255*H255,2)</f>
        <v>0</v>
      </c>
      <c r="BL255" s="17" t="s">
        <v>120</v>
      </c>
      <c r="BM255" s="224" t="s">
        <v>410</v>
      </c>
    </row>
    <row r="256" s="2" customFormat="1">
      <c r="A256" s="38"/>
      <c r="B256" s="39"/>
      <c r="C256" s="40"/>
      <c r="D256" s="226" t="s">
        <v>122</v>
      </c>
      <c r="E256" s="40"/>
      <c r="F256" s="227" t="s">
        <v>328</v>
      </c>
      <c r="G256" s="40"/>
      <c r="H256" s="40"/>
      <c r="I256" s="228"/>
      <c r="J256" s="40"/>
      <c r="K256" s="40"/>
      <c r="L256" s="44"/>
      <c r="M256" s="229"/>
      <c r="N256" s="230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122</v>
      </c>
      <c r="AU256" s="17" t="s">
        <v>80</v>
      </c>
    </row>
    <row r="257" s="2" customFormat="1" ht="16.5" customHeight="1">
      <c r="A257" s="38"/>
      <c r="B257" s="39"/>
      <c r="C257" s="212" t="s">
        <v>411</v>
      </c>
      <c r="D257" s="212" t="s">
        <v>116</v>
      </c>
      <c r="E257" s="213" t="s">
        <v>412</v>
      </c>
      <c r="F257" s="214" t="s">
        <v>413</v>
      </c>
      <c r="G257" s="215" t="s">
        <v>119</v>
      </c>
      <c r="H257" s="216">
        <v>1</v>
      </c>
      <c r="I257" s="217"/>
      <c r="J257" s="218">
        <f>ROUND(I257*H257,2)</f>
        <v>0</v>
      </c>
      <c r="K257" s="219"/>
      <c r="L257" s="44"/>
      <c r="M257" s="220" t="s">
        <v>1</v>
      </c>
      <c r="N257" s="221" t="s">
        <v>38</v>
      </c>
      <c r="O257" s="91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4" t="s">
        <v>120</v>
      </c>
      <c r="AT257" s="224" t="s">
        <v>116</v>
      </c>
      <c r="AU257" s="224" t="s">
        <v>80</v>
      </c>
      <c r="AY257" s="17" t="s">
        <v>112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7" t="s">
        <v>78</v>
      </c>
      <c r="BK257" s="225">
        <f>ROUND(I257*H257,2)</f>
        <v>0</v>
      </c>
      <c r="BL257" s="17" t="s">
        <v>120</v>
      </c>
      <c r="BM257" s="224" t="s">
        <v>414</v>
      </c>
    </row>
    <row r="258" s="2" customFormat="1">
      <c r="A258" s="38"/>
      <c r="B258" s="39"/>
      <c r="C258" s="40"/>
      <c r="D258" s="226" t="s">
        <v>122</v>
      </c>
      <c r="E258" s="40"/>
      <c r="F258" s="227" t="s">
        <v>328</v>
      </c>
      <c r="G258" s="40"/>
      <c r="H258" s="40"/>
      <c r="I258" s="228"/>
      <c r="J258" s="40"/>
      <c r="K258" s="40"/>
      <c r="L258" s="44"/>
      <c r="M258" s="229"/>
      <c r="N258" s="230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122</v>
      </c>
      <c r="AU258" s="17" t="s">
        <v>80</v>
      </c>
    </row>
    <row r="259" s="2" customFormat="1" ht="24.15" customHeight="1">
      <c r="A259" s="38"/>
      <c r="B259" s="39"/>
      <c r="C259" s="212" t="s">
        <v>415</v>
      </c>
      <c r="D259" s="212" t="s">
        <v>116</v>
      </c>
      <c r="E259" s="213" t="s">
        <v>416</v>
      </c>
      <c r="F259" s="214" t="s">
        <v>417</v>
      </c>
      <c r="G259" s="215" t="s">
        <v>119</v>
      </c>
      <c r="H259" s="216">
        <v>1</v>
      </c>
      <c r="I259" s="217"/>
      <c r="J259" s="218">
        <f>ROUND(I259*H259,2)</f>
        <v>0</v>
      </c>
      <c r="K259" s="219"/>
      <c r="L259" s="44"/>
      <c r="M259" s="220" t="s">
        <v>1</v>
      </c>
      <c r="N259" s="221" t="s">
        <v>38</v>
      </c>
      <c r="O259" s="91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4" t="s">
        <v>120</v>
      </c>
      <c r="AT259" s="224" t="s">
        <v>116</v>
      </c>
      <c r="AU259" s="224" t="s">
        <v>80</v>
      </c>
      <c r="AY259" s="17" t="s">
        <v>112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7" t="s">
        <v>78</v>
      </c>
      <c r="BK259" s="225">
        <f>ROUND(I259*H259,2)</f>
        <v>0</v>
      </c>
      <c r="BL259" s="17" t="s">
        <v>120</v>
      </c>
      <c r="BM259" s="224" t="s">
        <v>418</v>
      </c>
    </row>
    <row r="260" s="2" customFormat="1">
      <c r="A260" s="38"/>
      <c r="B260" s="39"/>
      <c r="C260" s="40"/>
      <c r="D260" s="226" t="s">
        <v>122</v>
      </c>
      <c r="E260" s="40"/>
      <c r="F260" s="227" t="s">
        <v>328</v>
      </c>
      <c r="G260" s="40"/>
      <c r="H260" s="40"/>
      <c r="I260" s="228"/>
      <c r="J260" s="40"/>
      <c r="K260" s="40"/>
      <c r="L260" s="44"/>
      <c r="M260" s="229"/>
      <c r="N260" s="230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122</v>
      </c>
      <c r="AU260" s="17" t="s">
        <v>80</v>
      </c>
    </row>
    <row r="261" s="2" customFormat="1" ht="16.5" customHeight="1">
      <c r="A261" s="38"/>
      <c r="B261" s="39"/>
      <c r="C261" s="212" t="s">
        <v>419</v>
      </c>
      <c r="D261" s="212" t="s">
        <v>116</v>
      </c>
      <c r="E261" s="213" t="s">
        <v>420</v>
      </c>
      <c r="F261" s="214" t="s">
        <v>421</v>
      </c>
      <c r="G261" s="215" t="s">
        <v>119</v>
      </c>
      <c r="H261" s="216">
        <v>1</v>
      </c>
      <c r="I261" s="217"/>
      <c r="J261" s="218">
        <f>ROUND(I261*H261,2)</f>
        <v>0</v>
      </c>
      <c r="K261" s="219"/>
      <c r="L261" s="44"/>
      <c r="M261" s="220" t="s">
        <v>1</v>
      </c>
      <c r="N261" s="221" t="s">
        <v>38</v>
      </c>
      <c r="O261" s="91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4" t="s">
        <v>120</v>
      </c>
      <c r="AT261" s="224" t="s">
        <v>116</v>
      </c>
      <c r="AU261" s="224" t="s">
        <v>80</v>
      </c>
      <c r="AY261" s="17" t="s">
        <v>112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7" t="s">
        <v>78</v>
      </c>
      <c r="BK261" s="225">
        <f>ROUND(I261*H261,2)</f>
        <v>0</v>
      </c>
      <c r="BL261" s="17" t="s">
        <v>120</v>
      </c>
      <c r="BM261" s="224" t="s">
        <v>422</v>
      </c>
    </row>
    <row r="262" s="2" customFormat="1">
      <c r="A262" s="38"/>
      <c r="B262" s="39"/>
      <c r="C262" s="40"/>
      <c r="D262" s="226" t="s">
        <v>122</v>
      </c>
      <c r="E262" s="40"/>
      <c r="F262" s="227" t="s">
        <v>328</v>
      </c>
      <c r="G262" s="40"/>
      <c r="H262" s="40"/>
      <c r="I262" s="228"/>
      <c r="J262" s="40"/>
      <c r="K262" s="40"/>
      <c r="L262" s="44"/>
      <c r="M262" s="229"/>
      <c r="N262" s="230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122</v>
      </c>
      <c r="AU262" s="17" t="s">
        <v>80</v>
      </c>
    </row>
    <row r="263" s="2" customFormat="1" ht="16.5" customHeight="1">
      <c r="A263" s="38"/>
      <c r="B263" s="39"/>
      <c r="C263" s="212" t="s">
        <v>423</v>
      </c>
      <c r="D263" s="212" t="s">
        <v>116</v>
      </c>
      <c r="E263" s="213" t="s">
        <v>424</v>
      </c>
      <c r="F263" s="214" t="s">
        <v>425</v>
      </c>
      <c r="G263" s="215" t="s">
        <v>119</v>
      </c>
      <c r="H263" s="216">
        <v>1</v>
      </c>
      <c r="I263" s="217"/>
      <c r="J263" s="218">
        <f>ROUND(I263*H263,2)</f>
        <v>0</v>
      </c>
      <c r="K263" s="219"/>
      <c r="L263" s="44"/>
      <c r="M263" s="220" t="s">
        <v>1</v>
      </c>
      <c r="N263" s="221" t="s">
        <v>38</v>
      </c>
      <c r="O263" s="91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4" t="s">
        <v>120</v>
      </c>
      <c r="AT263" s="224" t="s">
        <v>116</v>
      </c>
      <c r="AU263" s="224" t="s">
        <v>80</v>
      </c>
      <c r="AY263" s="17" t="s">
        <v>112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7" t="s">
        <v>78</v>
      </c>
      <c r="BK263" s="225">
        <f>ROUND(I263*H263,2)</f>
        <v>0</v>
      </c>
      <c r="BL263" s="17" t="s">
        <v>120</v>
      </c>
      <c r="BM263" s="224" t="s">
        <v>426</v>
      </c>
    </row>
    <row r="264" s="2" customFormat="1">
      <c r="A264" s="38"/>
      <c r="B264" s="39"/>
      <c r="C264" s="40"/>
      <c r="D264" s="226" t="s">
        <v>122</v>
      </c>
      <c r="E264" s="40"/>
      <c r="F264" s="227" t="s">
        <v>328</v>
      </c>
      <c r="G264" s="40"/>
      <c r="H264" s="40"/>
      <c r="I264" s="228"/>
      <c r="J264" s="40"/>
      <c r="K264" s="40"/>
      <c r="L264" s="44"/>
      <c r="M264" s="229"/>
      <c r="N264" s="230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122</v>
      </c>
      <c r="AU264" s="17" t="s">
        <v>80</v>
      </c>
    </row>
    <row r="265" s="2" customFormat="1" ht="37.8" customHeight="1">
      <c r="A265" s="38"/>
      <c r="B265" s="39"/>
      <c r="C265" s="212" t="s">
        <v>427</v>
      </c>
      <c r="D265" s="212" t="s">
        <v>116</v>
      </c>
      <c r="E265" s="213" t="s">
        <v>428</v>
      </c>
      <c r="F265" s="214" t="s">
        <v>429</v>
      </c>
      <c r="G265" s="215" t="s">
        <v>119</v>
      </c>
      <c r="H265" s="216">
        <v>1</v>
      </c>
      <c r="I265" s="217"/>
      <c r="J265" s="218">
        <f>ROUND(I265*H265,2)</f>
        <v>0</v>
      </c>
      <c r="K265" s="219"/>
      <c r="L265" s="44"/>
      <c r="M265" s="220" t="s">
        <v>1</v>
      </c>
      <c r="N265" s="221" t="s">
        <v>38</v>
      </c>
      <c r="O265" s="91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4" t="s">
        <v>120</v>
      </c>
      <c r="AT265" s="224" t="s">
        <v>116</v>
      </c>
      <c r="AU265" s="224" t="s">
        <v>80</v>
      </c>
      <c r="AY265" s="17" t="s">
        <v>112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7" t="s">
        <v>78</v>
      </c>
      <c r="BK265" s="225">
        <f>ROUND(I265*H265,2)</f>
        <v>0</v>
      </c>
      <c r="BL265" s="17" t="s">
        <v>120</v>
      </c>
      <c r="BM265" s="224" t="s">
        <v>430</v>
      </c>
    </row>
    <row r="266" s="2" customFormat="1">
      <c r="A266" s="38"/>
      <c r="B266" s="39"/>
      <c r="C266" s="40"/>
      <c r="D266" s="226" t="s">
        <v>122</v>
      </c>
      <c r="E266" s="40"/>
      <c r="F266" s="227" t="s">
        <v>328</v>
      </c>
      <c r="G266" s="40"/>
      <c r="H266" s="40"/>
      <c r="I266" s="228"/>
      <c r="J266" s="40"/>
      <c r="K266" s="40"/>
      <c r="L266" s="44"/>
      <c r="M266" s="229"/>
      <c r="N266" s="230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122</v>
      </c>
      <c r="AU266" s="17" t="s">
        <v>80</v>
      </c>
    </row>
    <row r="267" s="2" customFormat="1" ht="16.5" customHeight="1">
      <c r="A267" s="38"/>
      <c r="B267" s="39"/>
      <c r="C267" s="212" t="s">
        <v>431</v>
      </c>
      <c r="D267" s="212" t="s">
        <v>116</v>
      </c>
      <c r="E267" s="213" t="s">
        <v>432</v>
      </c>
      <c r="F267" s="214" t="s">
        <v>433</v>
      </c>
      <c r="G267" s="215" t="s">
        <v>119</v>
      </c>
      <c r="H267" s="216">
        <v>1</v>
      </c>
      <c r="I267" s="217"/>
      <c r="J267" s="218">
        <f>ROUND(I267*H267,2)</f>
        <v>0</v>
      </c>
      <c r="K267" s="219"/>
      <c r="L267" s="44"/>
      <c r="M267" s="220" t="s">
        <v>1</v>
      </c>
      <c r="N267" s="221" t="s">
        <v>38</v>
      </c>
      <c r="O267" s="91"/>
      <c r="P267" s="222">
        <f>O267*H267</f>
        <v>0</v>
      </c>
      <c r="Q267" s="222">
        <v>0</v>
      </c>
      <c r="R267" s="222">
        <f>Q267*H267</f>
        <v>0</v>
      </c>
      <c r="S267" s="222">
        <v>0</v>
      </c>
      <c r="T267" s="223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4" t="s">
        <v>120</v>
      </c>
      <c r="AT267" s="224" t="s">
        <v>116</v>
      </c>
      <c r="AU267" s="224" t="s">
        <v>80</v>
      </c>
      <c r="AY267" s="17" t="s">
        <v>112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7" t="s">
        <v>78</v>
      </c>
      <c r="BK267" s="225">
        <f>ROUND(I267*H267,2)</f>
        <v>0</v>
      </c>
      <c r="BL267" s="17" t="s">
        <v>120</v>
      </c>
      <c r="BM267" s="224" t="s">
        <v>434</v>
      </c>
    </row>
    <row r="268" s="2" customFormat="1">
      <c r="A268" s="38"/>
      <c r="B268" s="39"/>
      <c r="C268" s="40"/>
      <c r="D268" s="226" t="s">
        <v>122</v>
      </c>
      <c r="E268" s="40"/>
      <c r="F268" s="227" t="s">
        <v>328</v>
      </c>
      <c r="G268" s="40"/>
      <c r="H268" s="40"/>
      <c r="I268" s="228"/>
      <c r="J268" s="40"/>
      <c r="K268" s="40"/>
      <c r="L268" s="44"/>
      <c r="M268" s="229"/>
      <c r="N268" s="230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122</v>
      </c>
      <c r="AU268" s="17" t="s">
        <v>80</v>
      </c>
    </row>
    <row r="269" s="2" customFormat="1" ht="24.15" customHeight="1">
      <c r="A269" s="38"/>
      <c r="B269" s="39"/>
      <c r="C269" s="212" t="s">
        <v>435</v>
      </c>
      <c r="D269" s="212" t="s">
        <v>116</v>
      </c>
      <c r="E269" s="213" t="s">
        <v>436</v>
      </c>
      <c r="F269" s="214" t="s">
        <v>437</v>
      </c>
      <c r="G269" s="215" t="s">
        <v>119</v>
      </c>
      <c r="H269" s="216">
        <v>1</v>
      </c>
      <c r="I269" s="217"/>
      <c r="J269" s="218">
        <f>ROUND(I269*H269,2)</f>
        <v>0</v>
      </c>
      <c r="K269" s="219"/>
      <c r="L269" s="44"/>
      <c r="M269" s="220" t="s">
        <v>1</v>
      </c>
      <c r="N269" s="221" t="s">
        <v>38</v>
      </c>
      <c r="O269" s="91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4" t="s">
        <v>120</v>
      </c>
      <c r="AT269" s="224" t="s">
        <v>116</v>
      </c>
      <c r="AU269" s="224" t="s">
        <v>80</v>
      </c>
      <c r="AY269" s="17" t="s">
        <v>112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7" t="s">
        <v>78</v>
      </c>
      <c r="BK269" s="225">
        <f>ROUND(I269*H269,2)</f>
        <v>0</v>
      </c>
      <c r="BL269" s="17" t="s">
        <v>120</v>
      </c>
      <c r="BM269" s="224" t="s">
        <v>438</v>
      </c>
    </row>
    <row r="270" s="2" customFormat="1">
      <c r="A270" s="38"/>
      <c r="B270" s="39"/>
      <c r="C270" s="40"/>
      <c r="D270" s="226" t="s">
        <v>122</v>
      </c>
      <c r="E270" s="40"/>
      <c r="F270" s="227" t="s">
        <v>328</v>
      </c>
      <c r="G270" s="40"/>
      <c r="H270" s="40"/>
      <c r="I270" s="228"/>
      <c r="J270" s="40"/>
      <c r="K270" s="40"/>
      <c r="L270" s="44"/>
      <c r="M270" s="229"/>
      <c r="N270" s="230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122</v>
      </c>
      <c r="AU270" s="17" t="s">
        <v>80</v>
      </c>
    </row>
    <row r="271" s="2" customFormat="1" ht="24.15" customHeight="1">
      <c r="A271" s="38"/>
      <c r="B271" s="39"/>
      <c r="C271" s="212" t="s">
        <v>439</v>
      </c>
      <c r="D271" s="212" t="s">
        <v>116</v>
      </c>
      <c r="E271" s="213" t="s">
        <v>440</v>
      </c>
      <c r="F271" s="214" t="s">
        <v>441</v>
      </c>
      <c r="G271" s="215" t="s">
        <v>119</v>
      </c>
      <c r="H271" s="216">
        <v>1</v>
      </c>
      <c r="I271" s="217"/>
      <c r="J271" s="218">
        <f>ROUND(I271*H271,2)</f>
        <v>0</v>
      </c>
      <c r="K271" s="219"/>
      <c r="L271" s="44"/>
      <c r="M271" s="220" t="s">
        <v>1</v>
      </c>
      <c r="N271" s="221" t="s">
        <v>38</v>
      </c>
      <c r="O271" s="91"/>
      <c r="P271" s="222">
        <f>O271*H271</f>
        <v>0</v>
      </c>
      <c r="Q271" s="222">
        <v>0</v>
      </c>
      <c r="R271" s="222">
        <f>Q271*H271</f>
        <v>0</v>
      </c>
      <c r="S271" s="222">
        <v>0</v>
      </c>
      <c r="T271" s="223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4" t="s">
        <v>120</v>
      </c>
      <c r="AT271" s="224" t="s">
        <v>116</v>
      </c>
      <c r="AU271" s="224" t="s">
        <v>80</v>
      </c>
      <c r="AY271" s="17" t="s">
        <v>112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7" t="s">
        <v>78</v>
      </c>
      <c r="BK271" s="225">
        <f>ROUND(I271*H271,2)</f>
        <v>0</v>
      </c>
      <c r="BL271" s="17" t="s">
        <v>120</v>
      </c>
      <c r="BM271" s="224" t="s">
        <v>442</v>
      </c>
    </row>
    <row r="272" s="2" customFormat="1">
      <c r="A272" s="38"/>
      <c r="B272" s="39"/>
      <c r="C272" s="40"/>
      <c r="D272" s="226" t="s">
        <v>122</v>
      </c>
      <c r="E272" s="40"/>
      <c r="F272" s="227" t="s">
        <v>328</v>
      </c>
      <c r="G272" s="40"/>
      <c r="H272" s="40"/>
      <c r="I272" s="228"/>
      <c r="J272" s="40"/>
      <c r="K272" s="40"/>
      <c r="L272" s="44"/>
      <c r="M272" s="229"/>
      <c r="N272" s="230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122</v>
      </c>
      <c r="AU272" s="17" t="s">
        <v>80</v>
      </c>
    </row>
    <row r="273" s="2" customFormat="1" ht="24.15" customHeight="1">
      <c r="A273" s="38"/>
      <c r="B273" s="39"/>
      <c r="C273" s="212" t="s">
        <v>443</v>
      </c>
      <c r="D273" s="212" t="s">
        <v>116</v>
      </c>
      <c r="E273" s="213" t="s">
        <v>444</v>
      </c>
      <c r="F273" s="214" t="s">
        <v>445</v>
      </c>
      <c r="G273" s="215" t="s">
        <v>119</v>
      </c>
      <c r="H273" s="216">
        <v>2</v>
      </c>
      <c r="I273" s="217"/>
      <c r="J273" s="218">
        <f>ROUND(I273*H273,2)</f>
        <v>0</v>
      </c>
      <c r="K273" s="219"/>
      <c r="L273" s="44"/>
      <c r="M273" s="220" t="s">
        <v>1</v>
      </c>
      <c r="N273" s="221" t="s">
        <v>38</v>
      </c>
      <c r="O273" s="91"/>
      <c r="P273" s="222">
        <f>O273*H273</f>
        <v>0</v>
      </c>
      <c r="Q273" s="222">
        <v>0</v>
      </c>
      <c r="R273" s="222">
        <f>Q273*H273</f>
        <v>0</v>
      </c>
      <c r="S273" s="222">
        <v>0</v>
      </c>
      <c r="T273" s="223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4" t="s">
        <v>120</v>
      </c>
      <c r="AT273" s="224" t="s">
        <v>116</v>
      </c>
      <c r="AU273" s="224" t="s">
        <v>80</v>
      </c>
      <c r="AY273" s="17" t="s">
        <v>112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7" t="s">
        <v>78</v>
      </c>
      <c r="BK273" s="225">
        <f>ROUND(I273*H273,2)</f>
        <v>0</v>
      </c>
      <c r="BL273" s="17" t="s">
        <v>120</v>
      </c>
      <c r="BM273" s="224" t="s">
        <v>446</v>
      </c>
    </row>
    <row r="274" s="2" customFormat="1">
      <c r="A274" s="38"/>
      <c r="B274" s="39"/>
      <c r="C274" s="40"/>
      <c r="D274" s="226" t="s">
        <v>122</v>
      </c>
      <c r="E274" s="40"/>
      <c r="F274" s="227" t="s">
        <v>328</v>
      </c>
      <c r="G274" s="40"/>
      <c r="H274" s="40"/>
      <c r="I274" s="228"/>
      <c r="J274" s="40"/>
      <c r="K274" s="40"/>
      <c r="L274" s="44"/>
      <c r="M274" s="229"/>
      <c r="N274" s="230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122</v>
      </c>
      <c r="AU274" s="17" t="s">
        <v>80</v>
      </c>
    </row>
    <row r="275" s="2" customFormat="1" ht="33" customHeight="1">
      <c r="A275" s="38"/>
      <c r="B275" s="39"/>
      <c r="C275" s="212" t="s">
        <v>447</v>
      </c>
      <c r="D275" s="212" t="s">
        <v>116</v>
      </c>
      <c r="E275" s="213" t="s">
        <v>448</v>
      </c>
      <c r="F275" s="214" t="s">
        <v>449</v>
      </c>
      <c r="G275" s="215" t="s">
        <v>119</v>
      </c>
      <c r="H275" s="216">
        <v>4</v>
      </c>
      <c r="I275" s="217"/>
      <c r="J275" s="218">
        <f>ROUND(I275*H275,2)</f>
        <v>0</v>
      </c>
      <c r="K275" s="219"/>
      <c r="L275" s="44"/>
      <c r="M275" s="220" t="s">
        <v>1</v>
      </c>
      <c r="N275" s="221" t="s">
        <v>38</v>
      </c>
      <c r="O275" s="91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4" t="s">
        <v>120</v>
      </c>
      <c r="AT275" s="224" t="s">
        <v>116</v>
      </c>
      <c r="AU275" s="224" t="s">
        <v>80</v>
      </c>
      <c r="AY275" s="17" t="s">
        <v>112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7" t="s">
        <v>78</v>
      </c>
      <c r="BK275" s="225">
        <f>ROUND(I275*H275,2)</f>
        <v>0</v>
      </c>
      <c r="BL275" s="17" t="s">
        <v>120</v>
      </c>
      <c r="BM275" s="224" t="s">
        <v>450</v>
      </c>
    </row>
    <row r="276" s="2" customFormat="1">
      <c r="A276" s="38"/>
      <c r="B276" s="39"/>
      <c r="C276" s="40"/>
      <c r="D276" s="226" t="s">
        <v>122</v>
      </c>
      <c r="E276" s="40"/>
      <c r="F276" s="227" t="s">
        <v>328</v>
      </c>
      <c r="G276" s="40"/>
      <c r="H276" s="40"/>
      <c r="I276" s="228"/>
      <c r="J276" s="40"/>
      <c r="K276" s="40"/>
      <c r="L276" s="44"/>
      <c r="M276" s="229"/>
      <c r="N276" s="230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122</v>
      </c>
      <c r="AU276" s="17" t="s">
        <v>80</v>
      </c>
    </row>
    <row r="277" s="2" customFormat="1" ht="24.15" customHeight="1">
      <c r="A277" s="38"/>
      <c r="B277" s="39"/>
      <c r="C277" s="212" t="s">
        <v>451</v>
      </c>
      <c r="D277" s="212" t="s">
        <v>116</v>
      </c>
      <c r="E277" s="213" t="s">
        <v>452</v>
      </c>
      <c r="F277" s="214" t="s">
        <v>453</v>
      </c>
      <c r="G277" s="215" t="s">
        <v>119</v>
      </c>
      <c r="H277" s="216">
        <v>1</v>
      </c>
      <c r="I277" s="217"/>
      <c r="J277" s="218">
        <f>ROUND(I277*H277,2)</f>
        <v>0</v>
      </c>
      <c r="K277" s="219"/>
      <c r="L277" s="44"/>
      <c r="M277" s="220" t="s">
        <v>1</v>
      </c>
      <c r="N277" s="221" t="s">
        <v>38</v>
      </c>
      <c r="O277" s="91"/>
      <c r="P277" s="222">
        <f>O277*H277</f>
        <v>0</v>
      </c>
      <c r="Q277" s="222">
        <v>0</v>
      </c>
      <c r="R277" s="222">
        <f>Q277*H277</f>
        <v>0</v>
      </c>
      <c r="S277" s="222">
        <v>0</v>
      </c>
      <c r="T277" s="223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4" t="s">
        <v>120</v>
      </c>
      <c r="AT277" s="224" t="s">
        <v>116</v>
      </c>
      <c r="AU277" s="224" t="s">
        <v>80</v>
      </c>
      <c r="AY277" s="17" t="s">
        <v>112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7" t="s">
        <v>78</v>
      </c>
      <c r="BK277" s="225">
        <f>ROUND(I277*H277,2)</f>
        <v>0</v>
      </c>
      <c r="BL277" s="17" t="s">
        <v>120</v>
      </c>
      <c r="BM277" s="224" t="s">
        <v>454</v>
      </c>
    </row>
    <row r="278" s="2" customFormat="1">
      <c r="A278" s="38"/>
      <c r="B278" s="39"/>
      <c r="C278" s="40"/>
      <c r="D278" s="226" t="s">
        <v>122</v>
      </c>
      <c r="E278" s="40"/>
      <c r="F278" s="227" t="s">
        <v>328</v>
      </c>
      <c r="G278" s="40"/>
      <c r="H278" s="40"/>
      <c r="I278" s="228"/>
      <c r="J278" s="40"/>
      <c r="K278" s="40"/>
      <c r="L278" s="44"/>
      <c r="M278" s="229"/>
      <c r="N278" s="230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122</v>
      </c>
      <c r="AU278" s="17" t="s">
        <v>80</v>
      </c>
    </row>
    <row r="279" s="2" customFormat="1" ht="16.5" customHeight="1">
      <c r="A279" s="38"/>
      <c r="B279" s="39"/>
      <c r="C279" s="212" t="s">
        <v>455</v>
      </c>
      <c r="D279" s="212" t="s">
        <v>116</v>
      </c>
      <c r="E279" s="213" t="s">
        <v>456</v>
      </c>
      <c r="F279" s="214" t="s">
        <v>457</v>
      </c>
      <c r="G279" s="215" t="s">
        <v>119</v>
      </c>
      <c r="H279" s="216">
        <v>1</v>
      </c>
      <c r="I279" s="217"/>
      <c r="J279" s="218">
        <f>ROUND(I279*H279,2)</f>
        <v>0</v>
      </c>
      <c r="K279" s="219"/>
      <c r="L279" s="44"/>
      <c r="M279" s="220" t="s">
        <v>1</v>
      </c>
      <c r="N279" s="221" t="s">
        <v>38</v>
      </c>
      <c r="O279" s="91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4" t="s">
        <v>120</v>
      </c>
      <c r="AT279" s="224" t="s">
        <v>116</v>
      </c>
      <c r="AU279" s="224" t="s">
        <v>80</v>
      </c>
      <c r="AY279" s="17" t="s">
        <v>112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7" t="s">
        <v>78</v>
      </c>
      <c r="BK279" s="225">
        <f>ROUND(I279*H279,2)</f>
        <v>0</v>
      </c>
      <c r="BL279" s="17" t="s">
        <v>120</v>
      </c>
      <c r="BM279" s="224" t="s">
        <v>458</v>
      </c>
    </row>
    <row r="280" s="2" customFormat="1">
      <c r="A280" s="38"/>
      <c r="B280" s="39"/>
      <c r="C280" s="40"/>
      <c r="D280" s="226" t="s">
        <v>122</v>
      </c>
      <c r="E280" s="40"/>
      <c r="F280" s="227" t="s">
        <v>328</v>
      </c>
      <c r="G280" s="40"/>
      <c r="H280" s="40"/>
      <c r="I280" s="228"/>
      <c r="J280" s="40"/>
      <c r="K280" s="40"/>
      <c r="L280" s="44"/>
      <c r="M280" s="229"/>
      <c r="N280" s="230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122</v>
      </c>
      <c r="AU280" s="17" t="s">
        <v>80</v>
      </c>
    </row>
    <row r="281" s="2" customFormat="1" ht="37.8" customHeight="1">
      <c r="A281" s="38"/>
      <c r="B281" s="39"/>
      <c r="C281" s="212" t="s">
        <v>459</v>
      </c>
      <c r="D281" s="212" t="s">
        <v>116</v>
      </c>
      <c r="E281" s="213" t="s">
        <v>460</v>
      </c>
      <c r="F281" s="214" t="s">
        <v>461</v>
      </c>
      <c r="G281" s="215" t="s">
        <v>119</v>
      </c>
      <c r="H281" s="216">
        <v>1</v>
      </c>
      <c r="I281" s="217"/>
      <c r="J281" s="218">
        <f>ROUND(I281*H281,2)</f>
        <v>0</v>
      </c>
      <c r="K281" s="219"/>
      <c r="L281" s="44"/>
      <c r="M281" s="220" t="s">
        <v>1</v>
      </c>
      <c r="N281" s="221" t="s">
        <v>38</v>
      </c>
      <c r="O281" s="91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4" t="s">
        <v>120</v>
      </c>
      <c r="AT281" s="224" t="s">
        <v>116</v>
      </c>
      <c r="AU281" s="224" t="s">
        <v>80</v>
      </c>
      <c r="AY281" s="17" t="s">
        <v>112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7" t="s">
        <v>78</v>
      </c>
      <c r="BK281" s="225">
        <f>ROUND(I281*H281,2)</f>
        <v>0</v>
      </c>
      <c r="BL281" s="17" t="s">
        <v>120</v>
      </c>
      <c r="BM281" s="224" t="s">
        <v>462</v>
      </c>
    </row>
    <row r="282" s="2" customFormat="1">
      <c r="A282" s="38"/>
      <c r="B282" s="39"/>
      <c r="C282" s="40"/>
      <c r="D282" s="226" t="s">
        <v>122</v>
      </c>
      <c r="E282" s="40"/>
      <c r="F282" s="227" t="s">
        <v>328</v>
      </c>
      <c r="G282" s="40"/>
      <c r="H282" s="40"/>
      <c r="I282" s="228"/>
      <c r="J282" s="40"/>
      <c r="K282" s="40"/>
      <c r="L282" s="44"/>
      <c r="M282" s="229"/>
      <c r="N282" s="230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122</v>
      </c>
      <c r="AU282" s="17" t="s">
        <v>80</v>
      </c>
    </row>
    <row r="283" s="2" customFormat="1" ht="37.8" customHeight="1">
      <c r="A283" s="38"/>
      <c r="B283" s="39"/>
      <c r="C283" s="212" t="s">
        <v>463</v>
      </c>
      <c r="D283" s="212" t="s">
        <v>116</v>
      </c>
      <c r="E283" s="213" t="s">
        <v>464</v>
      </c>
      <c r="F283" s="214" t="s">
        <v>465</v>
      </c>
      <c r="G283" s="215" t="s">
        <v>119</v>
      </c>
      <c r="H283" s="216">
        <v>1</v>
      </c>
      <c r="I283" s="217"/>
      <c r="J283" s="218">
        <f>ROUND(I283*H283,2)</f>
        <v>0</v>
      </c>
      <c r="K283" s="219"/>
      <c r="L283" s="44"/>
      <c r="M283" s="220" t="s">
        <v>1</v>
      </c>
      <c r="N283" s="221" t="s">
        <v>38</v>
      </c>
      <c r="O283" s="91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4" t="s">
        <v>120</v>
      </c>
      <c r="AT283" s="224" t="s">
        <v>116</v>
      </c>
      <c r="AU283" s="224" t="s">
        <v>80</v>
      </c>
      <c r="AY283" s="17" t="s">
        <v>112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7" t="s">
        <v>78</v>
      </c>
      <c r="BK283" s="225">
        <f>ROUND(I283*H283,2)</f>
        <v>0</v>
      </c>
      <c r="BL283" s="17" t="s">
        <v>120</v>
      </c>
      <c r="BM283" s="224" t="s">
        <v>466</v>
      </c>
    </row>
    <row r="284" s="2" customFormat="1">
      <c r="A284" s="38"/>
      <c r="B284" s="39"/>
      <c r="C284" s="40"/>
      <c r="D284" s="226" t="s">
        <v>122</v>
      </c>
      <c r="E284" s="40"/>
      <c r="F284" s="227" t="s">
        <v>328</v>
      </c>
      <c r="G284" s="40"/>
      <c r="H284" s="40"/>
      <c r="I284" s="228"/>
      <c r="J284" s="40"/>
      <c r="K284" s="40"/>
      <c r="L284" s="44"/>
      <c r="M284" s="229"/>
      <c r="N284" s="230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122</v>
      </c>
      <c r="AU284" s="17" t="s">
        <v>80</v>
      </c>
    </row>
    <row r="285" s="14" customFormat="1">
      <c r="A285" s="14"/>
      <c r="B285" s="242"/>
      <c r="C285" s="243"/>
      <c r="D285" s="226" t="s">
        <v>137</v>
      </c>
      <c r="E285" s="244" t="s">
        <v>1</v>
      </c>
      <c r="F285" s="245" t="s">
        <v>467</v>
      </c>
      <c r="G285" s="243"/>
      <c r="H285" s="244" t="s">
        <v>1</v>
      </c>
      <c r="I285" s="246"/>
      <c r="J285" s="243"/>
      <c r="K285" s="243"/>
      <c r="L285" s="247"/>
      <c r="M285" s="248"/>
      <c r="N285" s="249"/>
      <c r="O285" s="249"/>
      <c r="P285" s="249"/>
      <c r="Q285" s="249"/>
      <c r="R285" s="249"/>
      <c r="S285" s="249"/>
      <c r="T285" s="25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1" t="s">
        <v>137</v>
      </c>
      <c r="AU285" s="251" t="s">
        <v>80</v>
      </c>
      <c r="AV285" s="14" t="s">
        <v>78</v>
      </c>
      <c r="AW285" s="14" t="s">
        <v>30</v>
      </c>
      <c r="AX285" s="14" t="s">
        <v>73</v>
      </c>
      <c r="AY285" s="251" t="s">
        <v>112</v>
      </c>
    </row>
    <row r="286" s="14" customFormat="1">
      <c r="A286" s="14"/>
      <c r="B286" s="242"/>
      <c r="C286" s="243"/>
      <c r="D286" s="226" t="s">
        <v>137</v>
      </c>
      <c r="E286" s="244" t="s">
        <v>1</v>
      </c>
      <c r="F286" s="245" t="s">
        <v>468</v>
      </c>
      <c r="G286" s="243"/>
      <c r="H286" s="244" t="s">
        <v>1</v>
      </c>
      <c r="I286" s="246"/>
      <c r="J286" s="243"/>
      <c r="K286" s="243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137</v>
      </c>
      <c r="AU286" s="251" t="s">
        <v>80</v>
      </c>
      <c r="AV286" s="14" t="s">
        <v>78</v>
      </c>
      <c r="AW286" s="14" t="s">
        <v>30</v>
      </c>
      <c r="AX286" s="14" t="s">
        <v>73</v>
      </c>
      <c r="AY286" s="251" t="s">
        <v>112</v>
      </c>
    </row>
    <row r="287" s="14" customFormat="1">
      <c r="A287" s="14"/>
      <c r="B287" s="242"/>
      <c r="C287" s="243"/>
      <c r="D287" s="226" t="s">
        <v>137</v>
      </c>
      <c r="E287" s="244" t="s">
        <v>1</v>
      </c>
      <c r="F287" s="245" t="s">
        <v>469</v>
      </c>
      <c r="G287" s="243"/>
      <c r="H287" s="244" t="s">
        <v>1</v>
      </c>
      <c r="I287" s="246"/>
      <c r="J287" s="243"/>
      <c r="K287" s="243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137</v>
      </c>
      <c r="AU287" s="251" t="s">
        <v>80</v>
      </c>
      <c r="AV287" s="14" t="s">
        <v>78</v>
      </c>
      <c r="AW287" s="14" t="s">
        <v>30</v>
      </c>
      <c r="AX287" s="14" t="s">
        <v>73</v>
      </c>
      <c r="AY287" s="251" t="s">
        <v>112</v>
      </c>
    </row>
    <row r="288" s="14" customFormat="1">
      <c r="A288" s="14"/>
      <c r="B288" s="242"/>
      <c r="C288" s="243"/>
      <c r="D288" s="226" t="s">
        <v>137</v>
      </c>
      <c r="E288" s="244" t="s">
        <v>1</v>
      </c>
      <c r="F288" s="245" t="s">
        <v>470</v>
      </c>
      <c r="G288" s="243"/>
      <c r="H288" s="244" t="s">
        <v>1</v>
      </c>
      <c r="I288" s="246"/>
      <c r="J288" s="243"/>
      <c r="K288" s="243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137</v>
      </c>
      <c r="AU288" s="251" t="s">
        <v>80</v>
      </c>
      <c r="AV288" s="14" t="s">
        <v>78</v>
      </c>
      <c r="AW288" s="14" t="s">
        <v>30</v>
      </c>
      <c r="AX288" s="14" t="s">
        <v>73</v>
      </c>
      <c r="AY288" s="251" t="s">
        <v>112</v>
      </c>
    </row>
    <row r="289" s="14" customFormat="1">
      <c r="A289" s="14"/>
      <c r="B289" s="242"/>
      <c r="C289" s="243"/>
      <c r="D289" s="226" t="s">
        <v>137</v>
      </c>
      <c r="E289" s="244" t="s">
        <v>1</v>
      </c>
      <c r="F289" s="245" t="s">
        <v>471</v>
      </c>
      <c r="G289" s="243"/>
      <c r="H289" s="244" t="s">
        <v>1</v>
      </c>
      <c r="I289" s="246"/>
      <c r="J289" s="243"/>
      <c r="K289" s="243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137</v>
      </c>
      <c r="AU289" s="251" t="s">
        <v>80</v>
      </c>
      <c r="AV289" s="14" t="s">
        <v>78</v>
      </c>
      <c r="AW289" s="14" t="s">
        <v>30</v>
      </c>
      <c r="AX289" s="14" t="s">
        <v>73</v>
      </c>
      <c r="AY289" s="251" t="s">
        <v>112</v>
      </c>
    </row>
    <row r="290" s="14" customFormat="1">
      <c r="A290" s="14"/>
      <c r="B290" s="242"/>
      <c r="C290" s="243"/>
      <c r="D290" s="226" t="s">
        <v>137</v>
      </c>
      <c r="E290" s="244" t="s">
        <v>1</v>
      </c>
      <c r="F290" s="245" t="s">
        <v>472</v>
      </c>
      <c r="G290" s="243"/>
      <c r="H290" s="244" t="s">
        <v>1</v>
      </c>
      <c r="I290" s="246"/>
      <c r="J290" s="243"/>
      <c r="K290" s="243"/>
      <c r="L290" s="247"/>
      <c r="M290" s="248"/>
      <c r="N290" s="249"/>
      <c r="O290" s="249"/>
      <c r="P290" s="249"/>
      <c r="Q290" s="249"/>
      <c r="R290" s="249"/>
      <c r="S290" s="249"/>
      <c r="T290" s="25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1" t="s">
        <v>137</v>
      </c>
      <c r="AU290" s="251" t="s">
        <v>80</v>
      </c>
      <c r="AV290" s="14" t="s">
        <v>78</v>
      </c>
      <c r="AW290" s="14" t="s">
        <v>30</v>
      </c>
      <c r="AX290" s="14" t="s">
        <v>73</v>
      </c>
      <c r="AY290" s="251" t="s">
        <v>112</v>
      </c>
    </row>
    <row r="291" s="14" customFormat="1">
      <c r="A291" s="14"/>
      <c r="B291" s="242"/>
      <c r="C291" s="243"/>
      <c r="D291" s="226" t="s">
        <v>137</v>
      </c>
      <c r="E291" s="244" t="s">
        <v>1</v>
      </c>
      <c r="F291" s="245" t="s">
        <v>473</v>
      </c>
      <c r="G291" s="243"/>
      <c r="H291" s="244" t="s">
        <v>1</v>
      </c>
      <c r="I291" s="246"/>
      <c r="J291" s="243"/>
      <c r="K291" s="243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137</v>
      </c>
      <c r="AU291" s="251" t="s">
        <v>80</v>
      </c>
      <c r="AV291" s="14" t="s">
        <v>78</v>
      </c>
      <c r="AW291" s="14" t="s">
        <v>30</v>
      </c>
      <c r="AX291" s="14" t="s">
        <v>73</v>
      </c>
      <c r="AY291" s="251" t="s">
        <v>112</v>
      </c>
    </row>
    <row r="292" s="13" customFormat="1">
      <c r="A292" s="13"/>
      <c r="B292" s="231"/>
      <c r="C292" s="232"/>
      <c r="D292" s="226" t="s">
        <v>137</v>
      </c>
      <c r="E292" s="233" t="s">
        <v>1</v>
      </c>
      <c r="F292" s="234" t="s">
        <v>78</v>
      </c>
      <c r="G292" s="232"/>
      <c r="H292" s="235">
        <v>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137</v>
      </c>
      <c r="AU292" s="241" t="s">
        <v>80</v>
      </c>
      <c r="AV292" s="13" t="s">
        <v>80</v>
      </c>
      <c r="AW292" s="13" t="s">
        <v>30</v>
      </c>
      <c r="AX292" s="13" t="s">
        <v>78</v>
      </c>
      <c r="AY292" s="241" t="s">
        <v>112</v>
      </c>
    </row>
    <row r="293" s="2" customFormat="1" ht="37.8" customHeight="1">
      <c r="A293" s="38"/>
      <c r="B293" s="39"/>
      <c r="C293" s="212" t="s">
        <v>474</v>
      </c>
      <c r="D293" s="212" t="s">
        <v>116</v>
      </c>
      <c r="E293" s="213" t="s">
        <v>475</v>
      </c>
      <c r="F293" s="214" t="s">
        <v>476</v>
      </c>
      <c r="G293" s="215" t="s">
        <v>216</v>
      </c>
      <c r="H293" s="216">
        <v>1</v>
      </c>
      <c r="I293" s="217"/>
      <c r="J293" s="218">
        <f>ROUND(I293*H293,2)</f>
        <v>0</v>
      </c>
      <c r="K293" s="219"/>
      <c r="L293" s="44"/>
      <c r="M293" s="220" t="s">
        <v>1</v>
      </c>
      <c r="N293" s="221" t="s">
        <v>38</v>
      </c>
      <c r="O293" s="91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4" t="s">
        <v>120</v>
      </c>
      <c r="AT293" s="224" t="s">
        <v>116</v>
      </c>
      <c r="AU293" s="224" t="s">
        <v>80</v>
      </c>
      <c r="AY293" s="17" t="s">
        <v>112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7" t="s">
        <v>78</v>
      </c>
      <c r="BK293" s="225">
        <f>ROUND(I293*H293,2)</f>
        <v>0</v>
      </c>
      <c r="BL293" s="17" t="s">
        <v>120</v>
      </c>
      <c r="BM293" s="224" t="s">
        <v>477</v>
      </c>
    </row>
    <row r="294" s="2" customFormat="1">
      <c r="A294" s="38"/>
      <c r="B294" s="39"/>
      <c r="C294" s="40"/>
      <c r="D294" s="226" t="s">
        <v>122</v>
      </c>
      <c r="E294" s="40"/>
      <c r="F294" s="227" t="s">
        <v>328</v>
      </c>
      <c r="G294" s="40"/>
      <c r="H294" s="40"/>
      <c r="I294" s="228"/>
      <c r="J294" s="40"/>
      <c r="K294" s="40"/>
      <c r="L294" s="44"/>
      <c r="M294" s="229"/>
      <c r="N294" s="230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122</v>
      </c>
      <c r="AU294" s="17" t="s">
        <v>80</v>
      </c>
    </row>
    <row r="295" s="2" customFormat="1" ht="24.15" customHeight="1">
      <c r="A295" s="38"/>
      <c r="B295" s="39"/>
      <c r="C295" s="212" t="s">
        <v>478</v>
      </c>
      <c r="D295" s="212" t="s">
        <v>116</v>
      </c>
      <c r="E295" s="213" t="s">
        <v>479</v>
      </c>
      <c r="F295" s="214" t="s">
        <v>480</v>
      </c>
      <c r="G295" s="215" t="s">
        <v>216</v>
      </c>
      <c r="H295" s="216">
        <v>1</v>
      </c>
      <c r="I295" s="217"/>
      <c r="J295" s="218">
        <f>ROUND(I295*H295,2)</f>
        <v>0</v>
      </c>
      <c r="K295" s="219"/>
      <c r="L295" s="44"/>
      <c r="M295" s="220" t="s">
        <v>1</v>
      </c>
      <c r="N295" s="221" t="s">
        <v>38</v>
      </c>
      <c r="O295" s="91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4" t="s">
        <v>120</v>
      </c>
      <c r="AT295" s="224" t="s">
        <v>116</v>
      </c>
      <c r="AU295" s="224" t="s">
        <v>80</v>
      </c>
      <c r="AY295" s="17" t="s">
        <v>112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7" t="s">
        <v>78</v>
      </c>
      <c r="BK295" s="225">
        <f>ROUND(I295*H295,2)</f>
        <v>0</v>
      </c>
      <c r="BL295" s="17" t="s">
        <v>120</v>
      </c>
      <c r="BM295" s="224" t="s">
        <v>481</v>
      </c>
    </row>
    <row r="296" s="2" customFormat="1">
      <c r="A296" s="38"/>
      <c r="B296" s="39"/>
      <c r="C296" s="40"/>
      <c r="D296" s="226" t="s">
        <v>122</v>
      </c>
      <c r="E296" s="40"/>
      <c r="F296" s="227" t="s">
        <v>328</v>
      </c>
      <c r="G296" s="40"/>
      <c r="H296" s="40"/>
      <c r="I296" s="228"/>
      <c r="J296" s="40"/>
      <c r="K296" s="40"/>
      <c r="L296" s="44"/>
      <c r="M296" s="229"/>
      <c r="N296" s="230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122</v>
      </c>
      <c r="AU296" s="17" t="s">
        <v>80</v>
      </c>
    </row>
    <row r="297" s="2" customFormat="1" ht="37.8" customHeight="1">
      <c r="A297" s="38"/>
      <c r="B297" s="39"/>
      <c r="C297" s="212" t="s">
        <v>482</v>
      </c>
      <c r="D297" s="212" t="s">
        <v>116</v>
      </c>
      <c r="E297" s="213" t="s">
        <v>483</v>
      </c>
      <c r="F297" s="214" t="s">
        <v>484</v>
      </c>
      <c r="G297" s="215" t="s">
        <v>216</v>
      </c>
      <c r="H297" s="216">
        <v>1</v>
      </c>
      <c r="I297" s="217"/>
      <c r="J297" s="218">
        <f>ROUND(I297*H297,2)</f>
        <v>0</v>
      </c>
      <c r="K297" s="219"/>
      <c r="L297" s="44"/>
      <c r="M297" s="220" t="s">
        <v>1</v>
      </c>
      <c r="N297" s="221" t="s">
        <v>38</v>
      </c>
      <c r="O297" s="91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4" t="s">
        <v>120</v>
      </c>
      <c r="AT297" s="224" t="s">
        <v>116</v>
      </c>
      <c r="AU297" s="224" t="s">
        <v>80</v>
      </c>
      <c r="AY297" s="17" t="s">
        <v>112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7" t="s">
        <v>78</v>
      </c>
      <c r="BK297" s="225">
        <f>ROUND(I297*H297,2)</f>
        <v>0</v>
      </c>
      <c r="BL297" s="17" t="s">
        <v>120</v>
      </c>
      <c r="BM297" s="224" t="s">
        <v>485</v>
      </c>
    </row>
    <row r="298" s="2" customFormat="1">
      <c r="A298" s="38"/>
      <c r="B298" s="39"/>
      <c r="C298" s="40"/>
      <c r="D298" s="226" t="s">
        <v>122</v>
      </c>
      <c r="E298" s="40"/>
      <c r="F298" s="227" t="s">
        <v>328</v>
      </c>
      <c r="G298" s="40"/>
      <c r="H298" s="40"/>
      <c r="I298" s="228"/>
      <c r="J298" s="40"/>
      <c r="K298" s="40"/>
      <c r="L298" s="44"/>
      <c r="M298" s="229"/>
      <c r="N298" s="230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122</v>
      </c>
      <c r="AU298" s="17" t="s">
        <v>80</v>
      </c>
    </row>
    <row r="299" s="14" customFormat="1">
      <c r="A299" s="14"/>
      <c r="B299" s="242"/>
      <c r="C299" s="243"/>
      <c r="D299" s="226" t="s">
        <v>137</v>
      </c>
      <c r="E299" s="244" t="s">
        <v>1</v>
      </c>
      <c r="F299" s="245" t="s">
        <v>486</v>
      </c>
      <c r="G299" s="243"/>
      <c r="H299" s="244" t="s">
        <v>1</v>
      </c>
      <c r="I299" s="246"/>
      <c r="J299" s="243"/>
      <c r="K299" s="243"/>
      <c r="L299" s="247"/>
      <c r="M299" s="248"/>
      <c r="N299" s="249"/>
      <c r="O299" s="249"/>
      <c r="P299" s="249"/>
      <c r="Q299" s="249"/>
      <c r="R299" s="249"/>
      <c r="S299" s="249"/>
      <c r="T299" s="25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1" t="s">
        <v>137</v>
      </c>
      <c r="AU299" s="251" t="s">
        <v>80</v>
      </c>
      <c r="AV299" s="14" t="s">
        <v>78</v>
      </c>
      <c r="AW299" s="14" t="s">
        <v>30</v>
      </c>
      <c r="AX299" s="14" t="s">
        <v>73</v>
      </c>
      <c r="AY299" s="251" t="s">
        <v>112</v>
      </c>
    </row>
    <row r="300" s="14" customFormat="1">
      <c r="A300" s="14"/>
      <c r="B300" s="242"/>
      <c r="C300" s="243"/>
      <c r="D300" s="226" t="s">
        <v>137</v>
      </c>
      <c r="E300" s="244" t="s">
        <v>1</v>
      </c>
      <c r="F300" s="245" t="s">
        <v>487</v>
      </c>
      <c r="G300" s="243"/>
      <c r="H300" s="244" t="s">
        <v>1</v>
      </c>
      <c r="I300" s="246"/>
      <c r="J300" s="243"/>
      <c r="K300" s="243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137</v>
      </c>
      <c r="AU300" s="251" t="s">
        <v>80</v>
      </c>
      <c r="AV300" s="14" t="s">
        <v>78</v>
      </c>
      <c r="AW300" s="14" t="s">
        <v>30</v>
      </c>
      <c r="AX300" s="14" t="s">
        <v>73</v>
      </c>
      <c r="AY300" s="251" t="s">
        <v>112</v>
      </c>
    </row>
    <row r="301" s="14" customFormat="1">
      <c r="A301" s="14"/>
      <c r="B301" s="242"/>
      <c r="C301" s="243"/>
      <c r="D301" s="226" t="s">
        <v>137</v>
      </c>
      <c r="E301" s="244" t="s">
        <v>1</v>
      </c>
      <c r="F301" s="245" t="s">
        <v>488</v>
      </c>
      <c r="G301" s="243"/>
      <c r="H301" s="244" t="s">
        <v>1</v>
      </c>
      <c r="I301" s="246"/>
      <c r="J301" s="243"/>
      <c r="K301" s="243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137</v>
      </c>
      <c r="AU301" s="251" t="s">
        <v>80</v>
      </c>
      <c r="AV301" s="14" t="s">
        <v>78</v>
      </c>
      <c r="AW301" s="14" t="s">
        <v>30</v>
      </c>
      <c r="AX301" s="14" t="s">
        <v>73</v>
      </c>
      <c r="AY301" s="251" t="s">
        <v>112</v>
      </c>
    </row>
    <row r="302" s="14" customFormat="1">
      <c r="A302" s="14"/>
      <c r="B302" s="242"/>
      <c r="C302" s="243"/>
      <c r="D302" s="226" t="s">
        <v>137</v>
      </c>
      <c r="E302" s="244" t="s">
        <v>1</v>
      </c>
      <c r="F302" s="245" t="s">
        <v>489</v>
      </c>
      <c r="G302" s="243"/>
      <c r="H302" s="244" t="s">
        <v>1</v>
      </c>
      <c r="I302" s="246"/>
      <c r="J302" s="243"/>
      <c r="K302" s="243"/>
      <c r="L302" s="247"/>
      <c r="M302" s="248"/>
      <c r="N302" s="249"/>
      <c r="O302" s="249"/>
      <c r="P302" s="249"/>
      <c r="Q302" s="249"/>
      <c r="R302" s="249"/>
      <c r="S302" s="249"/>
      <c r="T302" s="25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1" t="s">
        <v>137</v>
      </c>
      <c r="AU302" s="251" t="s">
        <v>80</v>
      </c>
      <c r="AV302" s="14" t="s">
        <v>78</v>
      </c>
      <c r="AW302" s="14" t="s">
        <v>30</v>
      </c>
      <c r="AX302" s="14" t="s">
        <v>73</v>
      </c>
      <c r="AY302" s="251" t="s">
        <v>112</v>
      </c>
    </row>
    <row r="303" s="14" customFormat="1">
      <c r="A303" s="14"/>
      <c r="B303" s="242"/>
      <c r="C303" s="243"/>
      <c r="D303" s="226" t="s">
        <v>137</v>
      </c>
      <c r="E303" s="244" t="s">
        <v>1</v>
      </c>
      <c r="F303" s="245" t="s">
        <v>490</v>
      </c>
      <c r="G303" s="243"/>
      <c r="H303" s="244" t="s">
        <v>1</v>
      </c>
      <c r="I303" s="246"/>
      <c r="J303" s="243"/>
      <c r="K303" s="243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137</v>
      </c>
      <c r="AU303" s="251" t="s">
        <v>80</v>
      </c>
      <c r="AV303" s="14" t="s">
        <v>78</v>
      </c>
      <c r="AW303" s="14" t="s">
        <v>30</v>
      </c>
      <c r="AX303" s="14" t="s">
        <v>73</v>
      </c>
      <c r="AY303" s="251" t="s">
        <v>112</v>
      </c>
    </row>
    <row r="304" s="13" customFormat="1">
      <c r="A304" s="13"/>
      <c r="B304" s="231"/>
      <c r="C304" s="232"/>
      <c r="D304" s="226" t="s">
        <v>137</v>
      </c>
      <c r="E304" s="233" t="s">
        <v>1</v>
      </c>
      <c r="F304" s="234" t="s">
        <v>78</v>
      </c>
      <c r="G304" s="232"/>
      <c r="H304" s="235">
        <v>1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137</v>
      </c>
      <c r="AU304" s="241" t="s">
        <v>80</v>
      </c>
      <c r="AV304" s="13" t="s">
        <v>80</v>
      </c>
      <c r="AW304" s="13" t="s">
        <v>30</v>
      </c>
      <c r="AX304" s="13" t="s">
        <v>78</v>
      </c>
      <c r="AY304" s="241" t="s">
        <v>112</v>
      </c>
    </row>
    <row r="305" s="12" customFormat="1" ht="22.8" customHeight="1">
      <c r="A305" s="12"/>
      <c r="B305" s="196"/>
      <c r="C305" s="197"/>
      <c r="D305" s="198" t="s">
        <v>72</v>
      </c>
      <c r="E305" s="210" t="s">
        <v>491</v>
      </c>
      <c r="F305" s="210" t="s">
        <v>492</v>
      </c>
      <c r="G305" s="197"/>
      <c r="H305" s="197"/>
      <c r="I305" s="200"/>
      <c r="J305" s="211">
        <f>BK305</f>
        <v>0</v>
      </c>
      <c r="K305" s="197"/>
      <c r="L305" s="202"/>
      <c r="M305" s="203"/>
      <c r="N305" s="204"/>
      <c r="O305" s="204"/>
      <c r="P305" s="205">
        <f>SUM(P306:P335)</f>
        <v>0</v>
      </c>
      <c r="Q305" s="204"/>
      <c r="R305" s="205">
        <f>SUM(R306:R335)</f>
        <v>0.016789999999999999</v>
      </c>
      <c r="S305" s="204"/>
      <c r="T305" s="206">
        <f>SUM(T306:T335)</f>
        <v>0.63492000000000004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7" t="s">
        <v>80</v>
      </c>
      <c r="AT305" s="208" t="s">
        <v>72</v>
      </c>
      <c r="AU305" s="208" t="s">
        <v>78</v>
      </c>
      <c r="AY305" s="207" t="s">
        <v>112</v>
      </c>
      <c r="BK305" s="209">
        <f>SUM(BK306:BK335)</f>
        <v>0</v>
      </c>
    </row>
    <row r="306" s="2" customFormat="1" ht="16.5" customHeight="1">
      <c r="A306" s="38"/>
      <c r="B306" s="39"/>
      <c r="C306" s="212" t="s">
        <v>493</v>
      </c>
      <c r="D306" s="212" t="s">
        <v>116</v>
      </c>
      <c r="E306" s="213" t="s">
        <v>494</v>
      </c>
      <c r="F306" s="214" t="s">
        <v>495</v>
      </c>
      <c r="G306" s="215" t="s">
        <v>127</v>
      </c>
      <c r="H306" s="216">
        <v>6</v>
      </c>
      <c r="I306" s="217"/>
      <c r="J306" s="218">
        <f>ROUND(I306*H306,2)</f>
        <v>0</v>
      </c>
      <c r="K306" s="219"/>
      <c r="L306" s="44"/>
      <c r="M306" s="220" t="s">
        <v>1</v>
      </c>
      <c r="N306" s="221" t="s">
        <v>38</v>
      </c>
      <c r="O306" s="91"/>
      <c r="P306" s="222">
        <f>O306*H306</f>
        <v>0</v>
      </c>
      <c r="Q306" s="222">
        <v>0</v>
      </c>
      <c r="R306" s="222">
        <f>Q306*H306</f>
        <v>0</v>
      </c>
      <c r="S306" s="222">
        <v>0.077420000000000003</v>
      </c>
      <c r="T306" s="223">
        <f>S306*H306</f>
        <v>0.46452000000000004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4" t="s">
        <v>120</v>
      </c>
      <c r="AT306" s="224" t="s">
        <v>116</v>
      </c>
      <c r="AU306" s="224" t="s">
        <v>80</v>
      </c>
      <c r="AY306" s="17" t="s">
        <v>112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7" t="s">
        <v>78</v>
      </c>
      <c r="BK306" s="225">
        <f>ROUND(I306*H306,2)</f>
        <v>0</v>
      </c>
      <c r="BL306" s="17" t="s">
        <v>120</v>
      </c>
      <c r="BM306" s="224" t="s">
        <v>496</v>
      </c>
    </row>
    <row r="307" s="2" customFormat="1">
      <c r="A307" s="38"/>
      <c r="B307" s="39"/>
      <c r="C307" s="40"/>
      <c r="D307" s="226" t="s">
        <v>122</v>
      </c>
      <c r="E307" s="40"/>
      <c r="F307" s="227" t="s">
        <v>497</v>
      </c>
      <c r="G307" s="40"/>
      <c r="H307" s="40"/>
      <c r="I307" s="228"/>
      <c r="J307" s="40"/>
      <c r="K307" s="40"/>
      <c r="L307" s="44"/>
      <c r="M307" s="229"/>
      <c r="N307" s="230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122</v>
      </c>
      <c r="AU307" s="17" t="s">
        <v>80</v>
      </c>
    </row>
    <row r="308" s="2" customFormat="1" ht="16.5" customHeight="1">
      <c r="A308" s="38"/>
      <c r="B308" s="39"/>
      <c r="C308" s="212" t="s">
        <v>498</v>
      </c>
      <c r="D308" s="212" t="s">
        <v>116</v>
      </c>
      <c r="E308" s="213" t="s">
        <v>499</v>
      </c>
      <c r="F308" s="214" t="s">
        <v>500</v>
      </c>
      <c r="G308" s="215" t="s">
        <v>119</v>
      </c>
      <c r="H308" s="216">
        <v>2</v>
      </c>
      <c r="I308" s="217"/>
      <c r="J308" s="218">
        <f>ROUND(I308*H308,2)</f>
        <v>0</v>
      </c>
      <c r="K308" s="219"/>
      <c r="L308" s="44"/>
      <c r="M308" s="220" t="s">
        <v>1</v>
      </c>
      <c r="N308" s="221" t="s">
        <v>38</v>
      </c>
      <c r="O308" s="91"/>
      <c r="P308" s="222">
        <f>O308*H308</f>
        <v>0</v>
      </c>
      <c r="Q308" s="222">
        <v>0</v>
      </c>
      <c r="R308" s="222">
        <f>Q308*H308</f>
        <v>0</v>
      </c>
      <c r="S308" s="222">
        <v>0.022200000000000001</v>
      </c>
      <c r="T308" s="223">
        <f>S308*H308</f>
        <v>0.044400000000000002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4" t="s">
        <v>120</v>
      </c>
      <c r="AT308" s="224" t="s">
        <v>116</v>
      </c>
      <c r="AU308" s="224" t="s">
        <v>80</v>
      </c>
      <c r="AY308" s="17" t="s">
        <v>112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7" t="s">
        <v>78</v>
      </c>
      <c r="BK308" s="225">
        <f>ROUND(I308*H308,2)</f>
        <v>0</v>
      </c>
      <c r="BL308" s="17" t="s">
        <v>120</v>
      </c>
      <c r="BM308" s="224" t="s">
        <v>501</v>
      </c>
    </row>
    <row r="309" s="2" customFormat="1">
      <c r="A309" s="38"/>
      <c r="B309" s="39"/>
      <c r="C309" s="40"/>
      <c r="D309" s="226" t="s">
        <v>122</v>
      </c>
      <c r="E309" s="40"/>
      <c r="F309" s="227" t="s">
        <v>502</v>
      </c>
      <c r="G309" s="40"/>
      <c r="H309" s="40"/>
      <c r="I309" s="228"/>
      <c r="J309" s="40"/>
      <c r="K309" s="40"/>
      <c r="L309" s="44"/>
      <c r="M309" s="229"/>
      <c r="N309" s="230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122</v>
      </c>
      <c r="AU309" s="17" t="s">
        <v>80</v>
      </c>
    </row>
    <row r="310" s="2" customFormat="1" ht="24.15" customHeight="1">
      <c r="A310" s="38"/>
      <c r="B310" s="39"/>
      <c r="C310" s="212" t="s">
        <v>503</v>
      </c>
      <c r="D310" s="212" t="s">
        <v>116</v>
      </c>
      <c r="E310" s="213" t="s">
        <v>504</v>
      </c>
      <c r="F310" s="214" t="s">
        <v>505</v>
      </c>
      <c r="G310" s="215" t="s">
        <v>216</v>
      </c>
      <c r="H310" s="216">
        <v>1</v>
      </c>
      <c r="I310" s="217"/>
      <c r="J310" s="218">
        <f>ROUND(I310*H310,2)</f>
        <v>0</v>
      </c>
      <c r="K310" s="219"/>
      <c r="L310" s="44"/>
      <c r="M310" s="220" t="s">
        <v>1</v>
      </c>
      <c r="N310" s="221" t="s">
        <v>38</v>
      </c>
      <c r="O310" s="91"/>
      <c r="P310" s="222">
        <f>O310*H310</f>
        <v>0</v>
      </c>
      <c r="Q310" s="222">
        <v>0.0053200000000000001</v>
      </c>
      <c r="R310" s="222">
        <f>Q310*H310</f>
        <v>0.0053200000000000001</v>
      </c>
      <c r="S310" s="222">
        <v>0</v>
      </c>
      <c r="T310" s="223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4" t="s">
        <v>120</v>
      </c>
      <c r="AT310" s="224" t="s">
        <v>116</v>
      </c>
      <c r="AU310" s="224" t="s">
        <v>80</v>
      </c>
      <c r="AY310" s="17" t="s">
        <v>112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7" t="s">
        <v>78</v>
      </c>
      <c r="BK310" s="225">
        <f>ROUND(I310*H310,2)</f>
        <v>0</v>
      </c>
      <c r="BL310" s="17" t="s">
        <v>120</v>
      </c>
      <c r="BM310" s="224" t="s">
        <v>506</v>
      </c>
    </row>
    <row r="311" s="2" customFormat="1">
      <c r="A311" s="38"/>
      <c r="B311" s="39"/>
      <c r="C311" s="40"/>
      <c r="D311" s="226" t="s">
        <v>122</v>
      </c>
      <c r="E311" s="40"/>
      <c r="F311" s="227" t="s">
        <v>507</v>
      </c>
      <c r="G311" s="40"/>
      <c r="H311" s="40"/>
      <c r="I311" s="228"/>
      <c r="J311" s="40"/>
      <c r="K311" s="40"/>
      <c r="L311" s="44"/>
      <c r="M311" s="229"/>
      <c r="N311" s="230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122</v>
      </c>
      <c r="AU311" s="17" t="s">
        <v>80</v>
      </c>
    </row>
    <row r="312" s="2" customFormat="1" ht="24.15" customHeight="1">
      <c r="A312" s="38"/>
      <c r="B312" s="39"/>
      <c r="C312" s="212" t="s">
        <v>508</v>
      </c>
      <c r="D312" s="212" t="s">
        <v>116</v>
      </c>
      <c r="E312" s="213" t="s">
        <v>509</v>
      </c>
      <c r="F312" s="214" t="s">
        <v>510</v>
      </c>
      <c r="G312" s="215" t="s">
        <v>216</v>
      </c>
      <c r="H312" s="216">
        <v>1</v>
      </c>
      <c r="I312" s="217"/>
      <c r="J312" s="218">
        <f>ROUND(I312*H312,2)</f>
        <v>0</v>
      </c>
      <c r="K312" s="219"/>
      <c r="L312" s="44"/>
      <c r="M312" s="220" t="s">
        <v>1</v>
      </c>
      <c r="N312" s="221" t="s">
        <v>38</v>
      </c>
      <c r="O312" s="91"/>
      <c r="P312" s="222">
        <f>O312*H312</f>
        <v>0</v>
      </c>
      <c r="Q312" s="222">
        <v>0.0096299999999999997</v>
      </c>
      <c r="R312" s="222">
        <f>Q312*H312</f>
        <v>0.0096299999999999997</v>
      </c>
      <c r="S312" s="222">
        <v>0</v>
      </c>
      <c r="T312" s="223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4" t="s">
        <v>120</v>
      </c>
      <c r="AT312" s="224" t="s">
        <v>116</v>
      </c>
      <c r="AU312" s="224" t="s">
        <v>80</v>
      </c>
      <c r="AY312" s="17" t="s">
        <v>112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7" t="s">
        <v>78</v>
      </c>
      <c r="BK312" s="225">
        <f>ROUND(I312*H312,2)</f>
        <v>0</v>
      </c>
      <c r="BL312" s="17" t="s">
        <v>120</v>
      </c>
      <c r="BM312" s="224" t="s">
        <v>511</v>
      </c>
    </row>
    <row r="313" s="2" customFormat="1">
      <c r="A313" s="38"/>
      <c r="B313" s="39"/>
      <c r="C313" s="40"/>
      <c r="D313" s="226" t="s">
        <v>122</v>
      </c>
      <c r="E313" s="40"/>
      <c r="F313" s="227" t="s">
        <v>512</v>
      </c>
      <c r="G313" s="40"/>
      <c r="H313" s="40"/>
      <c r="I313" s="228"/>
      <c r="J313" s="40"/>
      <c r="K313" s="40"/>
      <c r="L313" s="44"/>
      <c r="M313" s="229"/>
      <c r="N313" s="230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122</v>
      </c>
      <c r="AU313" s="17" t="s">
        <v>80</v>
      </c>
    </row>
    <row r="314" s="2" customFormat="1" ht="16.5" customHeight="1">
      <c r="A314" s="38"/>
      <c r="B314" s="39"/>
      <c r="C314" s="212" t="s">
        <v>513</v>
      </c>
      <c r="D314" s="212" t="s">
        <v>116</v>
      </c>
      <c r="E314" s="213" t="s">
        <v>514</v>
      </c>
      <c r="F314" s="214" t="s">
        <v>515</v>
      </c>
      <c r="G314" s="215" t="s">
        <v>119</v>
      </c>
      <c r="H314" s="216">
        <v>1</v>
      </c>
      <c r="I314" s="217"/>
      <c r="J314" s="218">
        <f>ROUND(I314*H314,2)</f>
        <v>0</v>
      </c>
      <c r="K314" s="219"/>
      <c r="L314" s="44"/>
      <c r="M314" s="220" t="s">
        <v>1</v>
      </c>
      <c r="N314" s="221" t="s">
        <v>38</v>
      </c>
      <c r="O314" s="91"/>
      <c r="P314" s="222">
        <f>O314*H314</f>
        <v>0</v>
      </c>
      <c r="Q314" s="222">
        <v>0.00067000000000000002</v>
      </c>
      <c r="R314" s="222">
        <f>Q314*H314</f>
        <v>0.00067000000000000002</v>
      </c>
      <c r="S314" s="222">
        <v>0</v>
      </c>
      <c r="T314" s="223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4" t="s">
        <v>120</v>
      </c>
      <c r="AT314" s="224" t="s">
        <v>116</v>
      </c>
      <c r="AU314" s="224" t="s">
        <v>80</v>
      </c>
      <c r="AY314" s="17" t="s">
        <v>112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7" t="s">
        <v>78</v>
      </c>
      <c r="BK314" s="225">
        <f>ROUND(I314*H314,2)</f>
        <v>0</v>
      </c>
      <c r="BL314" s="17" t="s">
        <v>120</v>
      </c>
      <c r="BM314" s="224" t="s">
        <v>516</v>
      </c>
    </row>
    <row r="315" s="2" customFormat="1">
      <c r="A315" s="38"/>
      <c r="B315" s="39"/>
      <c r="C315" s="40"/>
      <c r="D315" s="226" t="s">
        <v>122</v>
      </c>
      <c r="E315" s="40"/>
      <c r="F315" s="227" t="s">
        <v>517</v>
      </c>
      <c r="G315" s="40"/>
      <c r="H315" s="40"/>
      <c r="I315" s="228"/>
      <c r="J315" s="40"/>
      <c r="K315" s="40"/>
      <c r="L315" s="44"/>
      <c r="M315" s="229"/>
      <c r="N315" s="230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122</v>
      </c>
      <c r="AU315" s="17" t="s">
        <v>80</v>
      </c>
    </row>
    <row r="316" s="2" customFormat="1" ht="16.5" customHeight="1">
      <c r="A316" s="38"/>
      <c r="B316" s="39"/>
      <c r="C316" s="212" t="s">
        <v>518</v>
      </c>
      <c r="D316" s="212" t="s">
        <v>116</v>
      </c>
      <c r="E316" s="213" t="s">
        <v>519</v>
      </c>
      <c r="F316" s="214" t="s">
        <v>520</v>
      </c>
      <c r="G316" s="215" t="s">
        <v>119</v>
      </c>
      <c r="H316" s="216">
        <v>1</v>
      </c>
      <c r="I316" s="217"/>
      <c r="J316" s="218">
        <f>ROUND(I316*H316,2)</f>
        <v>0</v>
      </c>
      <c r="K316" s="219"/>
      <c r="L316" s="44"/>
      <c r="M316" s="220" t="s">
        <v>1</v>
      </c>
      <c r="N316" s="221" t="s">
        <v>38</v>
      </c>
      <c r="O316" s="91"/>
      <c r="P316" s="222">
        <f>O316*H316</f>
        <v>0</v>
      </c>
      <c r="Q316" s="222">
        <v>0.00075000000000000002</v>
      </c>
      <c r="R316" s="222">
        <f>Q316*H316</f>
        <v>0.00075000000000000002</v>
      </c>
      <c r="S316" s="222">
        <v>0</v>
      </c>
      <c r="T316" s="223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4" t="s">
        <v>120</v>
      </c>
      <c r="AT316" s="224" t="s">
        <v>116</v>
      </c>
      <c r="AU316" s="224" t="s">
        <v>80</v>
      </c>
      <c r="AY316" s="17" t="s">
        <v>112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7" t="s">
        <v>78</v>
      </c>
      <c r="BK316" s="225">
        <f>ROUND(I316*H316,2)</f>
        <v>0</v>
      </c>
      <c r="BL316" s="17" t="s">
        <v>120</v>
      </c>
      <c r="BM316" s="224" t="s">
        <v>521</v>
      </c>
    </row>
    <row r="317" s="2" customFormat="1">
      <c r="A317" s="38"/>
      <c r="B317" s="39"/>
      <c r="C317" s="40"/>
      <c r="D317" s="226" t="s">
        <v>122</v>
      </c>
      <c r="E317" s="40"/>
      <c r="F317" s="227" t="s">
        <v>522</v>
      </c>
      <c r="G317" s="40"/>
      <c r="H317" s="40"/>
      <c r="I317" s="228"/>
      <c r="J317" s="40"/>
      <c r="K317" s="40"/>
      <c r="L317" s="44"/>
      <c r="M317" s="229"/>
      <c r="N317" s="230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122</v>
      </c>
      <c r="AU317" s="17" t="s">
        <v>80</v>
      </c>
    </row>
    <row r="318" s="2" customFormat="1" ht="16.5" customHeight="1">
      <c r="A318" s="38"/>
      <c r="B318" s="39"/>
      <c r="C318" s="212" t="s">
        <v>523</v>
      </c>
      <c r="D318" s="212" t="s">
        <v>116</v>
      </c>
      <c r="E318" s="213" t="s">
        <v>524</v>
      </c>
      <c r="F318" s="214" t="s">
        <v>525</v>
      </c>
      <c r="G318" s="215" t="s">
        <v>119</v>
      </c>
      <c r="H318" s="216">
        <v>6</v>
      </c>
      <c r="I318" s="217"/>
      <c r="J318" s="218">
        <f>ROUND(I318*H318,2)</f>
        <v>0</v>
      </c>
      <c r="K318" s="219"/>
      <c r="L318" s="44"/>
      <c r="M318" s="220" t="s">
        <v>1</v>
      </c>
      <c r="N318" s="221" t="s">
        <v>38</v>
      </c>
      <c r="O318" s="91"/>
      <c r="P318" s="222">
        <f>O318*H318</f>
        <v>0</v>
      </c>
      <c r="Q318" s="222">
        <v>6.9999999999999994E-05</v>
      </c>
      <c r="R318" s="222">
        <f>Q318*H318</f>
        <v>0.00041999999999999996</v>
      </c>
      <c r="S318" s="222">
        <v>0.021000000000000001</v>
      </c>
      <c r="T318" s="223">
        <f>S318*H318</f>
        <v>0.126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4" t="s">
        <v>120</v>
      </c>
      <c r="AT318" s="224" t="s">
        <v>116</v>
      </c>
      <c r="AU318" s="224" t="s">
        <v>80</v>
      </c>
      <c r="AY318" s="17" t="s">
        <v>112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7" t="s">
        <v>78</v>
      </c>
      <c r="BK318" s="225">
        <f>ROUND(I318*H318,2)</f>
        <v>0</v>
      </c>
      <c r="BL318" s="17" t="s">
        <v>120</v>
      </c>
      <c r="BM318" s="224" t="s">
        <v>526</v>
      </c>
    </row>
    <row r="319" s="2" customFormat="1">
      <c r="A319" s="38"/>
      <c r="B319" s="39"/>
      <c r="C319" s="40"/>
      <c r="D319" s="226" t="s">
        <v>122</v>
      </c>
      <c r="E319" s="40"/>
      <c r="F319" s="227" t="s">
        <v>527</v>
      </c>
      <c r="G319" s="40"/>
      <c r="H319" s="40"/>
      <c r="I319" s="228"/>
      <c r="J319" s="40"/>
      <c r="K319" s="40"/>
      <c r="L319" s="44"/>
      <c r="M319" s="229"/>
      <c r="N319" s="230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122</v>
      </c>
      <c r="AU319" s="17" t="s">
        <v>80</v>
      </c>
    </row>
    <row r="320" s="2" customFormat="1" ht="16.5" customHeight="1">
      <c r="A320" s="38"/>
      <c r="B320" s="39"/>
      <c r="C320" s="212" t="s">
        <v>528</v>
      </c>
      <c r="D320" s="212" t="s">
        <v>116</v>
      </c>
      <c r="E320" s="213" t="s">
        <v>529</v>
      </c>
      <c r="F320" s="214" t="s">
        <v>530</v>
      </c>
      <c r="G320" s="215" t="s">
        <v>216</v>
      </c>
      <c r="H320" s="216">
        <v>1</v>
      </c>
      <c r="I320" s="217"/>
      <c r="J320" s="218">
        <f>ROUND(I320*H320,2)</f>
        <v>0</v>
      </c>
      <c r="K320" s="219"/>
      <c r="L320" s="44"/>
      <c r="M320" s="220" t="s">
        <v>1</v>
      </c>
      <c r="N320" s="221" t="s">
        <v>38</v>
      </c>
      <c r="O320" s="91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4" t="s">
        <v>120</v>
      </c>
      <c r="AT320" s="224" t="s">
        <v>116</v>
      </c>
      <c r="AU320" s="224" t="s">
        <v>80</v>
      </c>
      <c r="AY320" s="17" t="s">
        <v>112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7" t="s">
        <v>78</v>
      </c>
      <c r="BK320" s="225">
        <f>ROUND(I320*H320,2)</f>
        <v>0</v>
      </c>
      <c r="BL320" s="17" t="s">
        <v>120</v>
      </c>
      <c r="BM320" s="224" t="s">
        <v>531</v>
      </c>
    </row>
    <row r="321" s="2" customFormat="1">
      <c r="A321" s="38"/>
      <c r="B321" s="39"/>
      <c r="C321" s="40"/>
      <c r="D321" s="226" t="s">
        <v>122</v>
      </c>
      <c r="E321" s="40"/>
      <c r="F321" s="227" t="s">
        <v>530</v>
      </c>
      <c r="G321" s="40"/>
      <c r="H321" s="40"/>
      <c r="I321" s="228"/>
      <c r="J321" s="40"/>
      <c r="K321" s="40"/>
      <c r="L321" s="44"/>
      <c r="M321" s="229"/>
      <c r="N321" s="230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122</v>
      </c>
      <c r="AU321" s="17" t="s">
        <v>80</v>
      </c>
    </row>
    <row r="322" s="2" customFormat="1" ht="16.5" customHeight="1">
      <c r="A322" s="38"/>
      <c r="B322" s="39"/>
      <c r="C322" s="212" t="s">
        <v>532</v>
      </c>
      <c r="D322" s="212" t="s">
        <v>116</v>
      </c>
      <c r="E322" s="213" t="s">
        <v>533</v>
      </c>
      <c r="F322" s="214" t="s">
        <v>534</v>
      </c>
      <c r="G322" s="215" t="s">
        <v>216</v>
      </c>
      <c r="H322" s="216">
        <v>1</v>
      </c>
      <c r="I322" s="217"/>
      <c r="J322" s="218">
        <f>ROUND(I322*H322,2)</f>
        <v>0</v>
      </c>
      <c r="K322" s="219"/>
      <c r="L322" s="44"/>
      <c r="M322" s="220" t="s">
        <v>1</v>
      </c>
      <c r="N322" s="221" t="s">
        <v>38</v>
      </c>
      <c r="O322" s="91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4" t="s">
        <v>120</v>
      </c>
      <c r="AT322" s="224" t="s">
        <v>116</v>
      </c>
      <c r="AU322" s="224" t="s">
        <v>80</v>
      </c>
      <c r="AY322" s="17" t="s">
        <v>112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7" t="s">
        <v>78</v>
      </c>
      <c r="BK322" s="225">
        <f>ROUND(I322*H322,2)</f>
        <v>0</v>
      </c>
      <c r="BL322" s="17" t="s">
        <v>120</v>
      </c>
      <c r="BM322" s="224" t="s">
        <v>535</v>
      </c>
    </row>
    <row r="323" s="2" customFormat="1">
      <c r="A323" s="38"/>
      <c r="B323" s="39"/>
      <c r="C323" s="40"/>
      <c r="D323" s="226" t="s">
        <v>122</v>
      </c>
      <c r="E323" s="40"/>
      <c r="F323" s="227" t="s">
        <v>530</v>
      </c>
      <c r="G323" s="40"/>
      <c r="H323" s="40"/>
      <c r="I323" s="228"/>
      <c r="J323" s="40"/>
      <c r="K323" s="40"/>
      <c r="L323" s="44"/>
      <c r="M323" s="229"/>
      <c r="N323" s="230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122</v>
      </c>
      <c r="AU323" s="17" t="s">
        <v>80</v>
      </c>
    </row>
    <row r="324" s="2" customFormat="1" ht="16.5" customHeight="1">
      <c r="A324" s="38"/>
      <c r="B324" s="39"/>
      <c r="C324" s="212" t="s">
        <v>536</v>
      </c>
      <c r="D324" s="212" t="s">
        <v>116</v>
      </c>
      <c r="E324" s="213" t="s">
        <v>537</v>
      </c>
      <c r="F324" s="214" t="s">
        <v>538</v>
      </c>
      <c r="G324" s="215" t="s">
        <v>216</v>
      </c>
      <c r="H324" s="216">
        <v>1</v>
      </c>
      <c r="I324" s="217"/>
      <c r="J324" s="218">
        <f>ROUND(I324*H324,2)</f>
        <v>0</v>
      </c>
      <c r="K324" s="219"/>
      <c r="L324" s="44"/>
      <c r="M324" s="220" t="s">
        <v>1</v>
      </c>
      <c r="N324" s="221" t="s">
        <v>38</v>
      </c>
      <c r="O324" s="91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4" t="s">
        <v>120</v>
      </c>
      <c r="AT324" s="224" t="s">
        <v>116</v>
      </c>
      <c r="AU324" s="224" t="s">
        <v>80</v>
      </c>
      <c r="AY324" s="17" t="s">
        <v>112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7" t="s">
        <v>78</v>
      </c>
      <c r="BK324" s="225">
        <f>ROUND(I324*H324,2)</f>
        <v>0</v>
      </c>
      <c r="BL324" s="17" t="s">
        <v>120</v>
      </c>
      <c r="BM324" s="224" t="s">
        <v>539</v>
      </c>
    </row>
    <row r="325" s="2" customFormat="1">
      <c r="A325" s="38"/>
      <c r="B325" s="39"/>
      <c r="C325" s="40"/>
      <c r="D325" s="226" t="s">
        <v>122</v>
      </c>
      <c r="E325" s="40"/>
      <c r="F325" s="227" t="s">
        <v>530</v>
      </c>
      <c r="G325" s="40"/>
      <c r="H325" s="40"/>
      <c r="I325" s="228"/>
      <c r="J325" s="40"/>
      <c r="K325" s="40"/>
      <c r="L325" s="44"/>
      <c r="M325" s="229"/>
      <c r="N325" s="230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122</v>
      </c>
      <c r="AU325" s="17" t="s">
        <v>80</v>
      </c>
    </row>
    <row r="326" s="2" customFormat="1" ht="16.5" customHeight="1">
      <c r="A326" s="38"/>
      <c r="B326" s="39"/>
      <c r="C326" s="212" t="s">
        <v>540</v>
      </c>
      <c r="D326" s="212" t="s">
        <v>116</v>
      </c>
      <c r="E326" s="213" t="s">
        <v>541</v>
      </c>
      <c r="F326" s="214" t="s">
        <v>542</v>
      </c>
      <c r="G326" s="215" t="s">
        <v>543</v>
      </c>
      <c r="H326" s="216">
        <v>24</v>
      </c>
      <c r="I326" s="217"/>
      <c r="J326" s="218">
        <f>ROUND(I326*H326,2)</f>
        <v>0</v>
      </c>
      <c r="K326" s="219"/>
      <c r="L326" s="44"/>
      <c r="M326" s="220" t="s">
        <v>1</v>
      </c>
      <c r="N326" s="221" t="s">
        <v>38</v>
      </c>
      <c r="O326" s="91"/>
      <c r="P326" s="222">
        <f>O326*H326</f>
        <v>0</v>
      </c>
      <c r="Q326" s="222">
        <v>0</v>
      </c>
      <c r="R326" s="222">
        <f>Q326*H326</f>
        <v>0</v>
      </c>
      <c r="S326" s="222">
        <v>0</v>
      </c>
      <c r="T326" s="223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4" t="s">
        <v>120</v>
      </c>
      <c r="AT326" s="224" t="s">
        <v>116</v>
      </c>
      <c r="AU326" s="224" t="s">
        <v>80</v>
      </c>
      <c r="AY326" s="17" t="s">
        <v>112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7" t="s">
        <v>78</v>
      </c>
      <c r="BK326" s="225">
        <f>ROUND(I326*H326,2)</f>
        <v>0</v>
      </c>
      <c r="BL326" s="17" t="s">
        <v>120</v>
      </c>
      <c r="BM326" s="224" t="s">
        <v>544</v>
      </c>
    </row>
    <row r="327" s="2" customFormat="1">
      <c r="A327" s="38"/>
      <c r="B327" s="39"/>
      <c r="C327" s="40"/>
      <c r="D327" s="226" t="s">
        <v>122</v>
      </c>
      <c r="E327" s="40"/>
      <c r="F327" s="227" t="s">
        <v>530</v>
      </c>
      <c r="G327" s="40"/>
      <c r="H327" s="40"/>
      <c r="I327" s="228"/>
      <c r="J327" s="40"/>
      <c r="K327" s="40"/>
      <c r="L327" s="44"/>
      <c r="M327" s="229"/>
      <c r="N327" s="230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122</v>
      </c>
      <c r="AU327" s="17" t="s">
        <v>80</v>
      </c>
    </row>
    <row r="328" s="2" customFormat="1" ht="16.5" customHeight="1">
      <c r="A328" s="38"/>
      <c r="B328" s="39"/>
      <c r="C328" s="212" t="s">
        <v>545</v>
      </c>
      <c r="D328" s="212" t="s">
        <v>116</v>
      </c>
      <c r="E328" s="213" t="s">
        <v>546</v>
      </c>
      <c r="F328" s="214" t="s">
        <v>547</v>
      </c>
      <c r="G328" s="215" t="s">
        <v>543</v>
      </c>
      <c r="H328" s="216">
        <v>20</v>
      </c>
      <c r="I328" s="217"/>
      <c r="J328" s="218">
        <f>ROUND(I328*H328,2)</f>
        <v>0</v>
      </c>
      <c r="K328" s="219"/>
      <c r="L328" s="44"/>
      <c r="M328" s="220" t="s">
        <v>1</v>
      </c>
      <c r="N328" s="221" t="s">
        <v>38</v>
      </c>
      <c r="O328" s="91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4" t="s">
        <v>120</v>
      </c>
      <c r="AT328" s="224" t="s">
        <v>116</v>
      </c>
      <c r="AU328" s="224" t="s">
        <v>80</v>
      </c>
      <c r="AY328" s="17" t="s">
        <v>112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7" t="s">
        <v>78</v>
      </c>
      <c r="BK328" s="225">
        <f>ROUND(I328*H328,2)</f>
        <v>0</v>
      </c>
      <c r="BL328" s="17" t="s">
        <v>120</v>
      </c>
      <c r="BM328" s="224" t="s">
        <v>548</v>
      </c>
    </row>
    <row r="329" s="2" customFormat="1">
      <c r="A329" s="38"/>
      <c r="B329" s="39"/>
      <c r="C329" s="40"/>
      <c r="D329" s="226" t="s">
        <v>122</v>
      </c>
      <c r="E329" s="40"/>
      <c r="F329" s="227" t="s">
        <v>530</v>
      </c>
      <c r="G329" s="40"/>
      <c r="H329" s="40"/>
      <c r="I329" s="228"/>
      <c r="J329" s="40"/>
      <c r="K329" s="40"/>
      <c r="L329" s="44"/>
      <c r="M329" s="229"/>
      <c r="N329" s="230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122</v>
      </c>
      <c r="AU329" s="17" t="s">
        <v>80</v>
      </c>
    </row>
    <row r="330" s="2" customFormat="1" ht="16.5" customHeight="1">
      <c r="A330" s="38"/>
      <c r="B330" s="39"/>
      <c r="C330" s="212" t="s">
        <v>549</v>
      </c>
      <c r="D330" s="212" t="s">
        <v>116</v>
      </c>
      <c r="E330" s="213" t="s">
        <v>550</v>
      </c>
      <c r="F330" s="214" t="s">
        <v>551</v>
      </c>
      <c r="G330" s="215" t="s">
        <v>543</v>
      </c>
      <c r="H330" s="216">
        <v>1</v>
      </c>
      <c r="I330" s="217"/>
      <c r="J330" s="218">
        <f>ROUND(I330*H330,2)</f>
        <v>0</v>
      </c>
      <c r="K330" s="219"/>
      <c r="L330" s="44"/>
      <c r="M330" s="220" t="s">
        <v>1</v>
      </c>
      <c r="N330" s="221" t="s">
        <v>38</v>
      </c>
      <c r="O330" s="91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4" t="s">
        <v>120</v>
      </c>
      <c r="AT330" s="224" t="s">
        <v>116</v>
      </c>
      <c r="AU330" s="224" t="s">
        <v>80</v>
      </c>
      <c r="AY330" s="17" t="s">
        <v>112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7" t="s">
        <v>78</v>
      </c>
      <c r="BK330" s="225">
        <f>ROUND(I330*H330,2)</f>
        <v>0</v>
      </c>
      <c r="BL330" s="17" t="s">
        <v>120</v>
      </c>
      <c r="BM330" s="224" t="s">
        <v>552</v>
      </c>
    </row>
    <row r="331" s="2" customFormat="1">
      <c r="A331" s="38"/>
      <c r="B331" s="39"/>
      <c r="C331" s="40"/>
      <c r="D331" s="226" t="s">
        <v>122</v>
      </c>
      <c r="E331" s="40"/>
      <c r="F331" s="227" t="s">
        <v>530</v>
      </c>
      <c r="G331" s="40"/>
      <c r="H331" s="40"/>
      <c r="I331" s="228"/>
      <c r="J331" s="40"/>
      <c r="K331" s="40"/>
      <c r="L331" s="44"/>
      <c r="M331" s="229"/>
      <c r="N331" s="230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122</v>
      </c>
      <c r="AU331" s="17" t="s">
        <v>80</v>
      </c>
    </row>
    <row r="332" s="2" customFormat="1" ht="16.5" customHeight="1">
      <c r="A332" s="38"/>
      <c r="B332" s="39"/>
      <c r="C332" s="212" t="s">
        <v>553</v>
      </c>
      <c r="D332" s="212" t="s">
        <v>116</v>
      </c>
      <c r="E332" s="213" t="s">
        <v>554</v>
      </c>
      <c r="F332" s="214" t="s">
        <v>555</v>
      </c>
      <c r="G332" s="215" t="s">
        <v>119</v>
      </c>
      <c r="H332" s="216">
        <v>1</v>
      </c>
      <c r="I332" s="217"/>
      <c r="J332" s="218">
        <f>ROUND(I332*H332,2)</f>
        <v>0</v>
      </c>
      <c r="K332" s="219"/>
      <c r="L332" s="44"/>
      <c r="M332" s="220" t="s">
        <v>1</v>
      </c>
      <c r="N332" s="221" t="s">
        <v>38</v>
      </c>
      <c r="O332" s="91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4" t="s">
        <v>120</v>
      </c>
      <c r="AT332" s="224" t="s">
        <v>116</v>
      </c>
      <c r="AU332" s="224" t="s">
        <v>80</v>
      </c>
      <c r="AY332" s="17" t="s">
        <v>112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7" t="s">
        <v>78</v>
      </c>
      <c r="BK332" s="225">
        <f>ROUND(I332*H332,2)</f>
        <v>0</v>
      </c>
      <c r="BL332" s="17" t="s">
        <v>120</v>
      </c>
      <c r="BM332" s="224" t="s">
        <v>556</v>
      </c>
    </row>
    <row r="333" s="2" customFormat="1">
      <c r="A333" s="38"/>
      <c r="B333" s="39"/>
      <c r="C333" s="40"/>
      <c r="D333" s="226" t="s">
        <v>122</v>
      </c>
      <c r="E333" s="40"/>
      <c r="F333" s="227" t="s">
        <v>530</v>
      </c>
      <c r="G333" s="40"/>
      <c r="H333" s="40"/>
      <c r="I333" s="228"/>
      <c r="J333" s="40"/>
      <c r="K333" s="40"/>
      <c r="L333" s="44"/>
      <c r="M333" s="229"/>
      <c r="N333" s="230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122</v>
      </c>
      <c r="AU333" s="17" t="s">
        <v>80</v>
      </c>
    </row>
    <row r="334" s="2" customFormat="1" ht="16.5" customHeight="1">
      <c r="A334" s="38"/>
      <c r="B334" s="39"/>
      <c r="C334" s="212" t="s">
        <v>557</v>
      </c>
      <c r="D334" s="212" t="s">
        <v>116</v>
      </c>
      <c r="E334" s="213" t="s">
        <v>558</v>
      </c>
      <c r="F334" s="214" t="s">
        <v>559</v>
      </c>
      <c r="G334" s="215" t="s">
        <v>119</v>
      </c>
      <c r="H334" s="216">
        <v>1</v>
      </c>
      <c r="I334" s="217"/>
      <c r="J334" s="218">
        <f>ROUND(I334*H334,2)</f>
        <v>0</v>
      </c>
      <c r="K334" s="219"/>
      <c r="L334" s="44"/>
      <c r="M334" s="220" t="s">
        <v>1</v>
      </c>
      <c r="N334" s="221" t="s">
        <v>38</v>
      </c>
      <c r="O334" s="91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4" t="s">
        <v>120</v>
      </c>
      <c r="AT334" s="224" t="s">
        <v>116</v>
      </c>
      <c r="AU334" s="224" t="s">
        <v>80</v>
      </c>
      <c r="AY334" s="17" t="s">
        <v>112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7" t="s">
        <v>78</v>
      </c>
      <c r="BK334" s="225">
        <f>ROUND(I334*H334,2)</f>
        <v>0</v>
      </c>
      <c r="BL334" s="17" t="s">
        <v>120</v>
      </c>
      <c r="BM334" s="224" t="s">
        <v>560</v>
      </c>
    </row>
    <row r="335" s="2" customFormat="1">
      <c r="A335" s="38"/>
      <c r="B335" s="39"/>
      <c r="C335" s="40"/>
      <c r="D335" s="226" t="s">
        <v>122</v>
      </c>
      <c r="E335" s="40"/>
      <c r="F335" s="227" t="s">
        <v>530</v>
      </c>
      <c r="G335" s="40"/>
      <c r="H335" s="40"/>
      <c r="I335" s="228"/>
      <c r="J335" s="40"/>
      <c r="K335" s="40"/>
      <c r="L335" s="44"/>
      <c r="M335" s="229"/>
      <c r="N335" s="230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122</v>
      </c>
      <c r="AU335" s="17" t="s">
        <v>80</v>
      </c>
    </row>
    <row r="336" s="12" customFormat="1" ht="22.8" customHeight="1">
      <c r="A336" s="12"/>
      <c r="B336" s="196"/>
      <c r="C336" s="197"/>
      <c r="D336" s="198" t="s">
        <v>72</v>
      </c>
      <c r="E336" s="210" t="s">
        <v>561</v>
      </c>
      <c r="F336" s="210" t="s">
        <v>562</v>
      </c>
      <c r="G336" s="197"/>
      <c r="H336" s="197"/>
      <c r="I336" s="200"/>
      <c r="J336" s="211">
        <f>BK336</f>
        <v>0</v>
      </c>
      <c r="K336" s="197"/>
      <c r="L336" s="202"/>
      <c r="M336" s="203"/>
      <c r="N336" s="204"/>
      <c r="O336" s="204"/>
      <c r="P336" s="205">
        <f>SUM(P337:P370)</f>
        <v>0</v>
      </c>
      <c r="Q336" s="204"/>
      <c r="R336" s="205">
        <f>SUM(R337:R370)</f>
        <v>0.28465999999999997</v>
      </c>
      <c r="S336" s="204"/>
      <c r="T336" s="206">
        <f>SUM(T337:T370)</f>
        <v>0.58255999999999997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7" t="s">
        <v>80</v>
      </c>
      <c r="AT336" s="208" t="s">
        <v>72</v>
      </c>
      <c r="AU336" s="208" t="s">
        <v>78</v>
      </c>
      <c r="AY336" s="207" t="s">
        <v>112</v>
      </c>
      <c r="BK336" s="209">
        <f>SUM(BK337:BK370)</f>
        <v>0</v>
      </c>
    </row>
    <row r="337" s="2" customFormat="1" ht="16.5" customHeight="1">
      <c r="A337" s="38"/>
      <c r="B337" s="39"/>
      <c r="C337" s="212" t="s">
        <v>563</v>
      </c>
      <c r="D337" s="212" t="s">
        <v>116</v>
      </c>
      <c r="E337" s="213" t="s">
        <v>564</v>
      </c>
      <c r="F337" s="214" t="s">
        <v>565</v>
      </c>
      <c r="G337" s="215" t="s">
        <v>127</v>
      </c>
      <c r="H337" s="216">
        <v>48</v>
      </c>
      <c r="I337" s="217"/>
      <c r="J337" s="218">
        <f>ROUND(I337*H337,2)</f>
        <v>0</v>
      </c>
      <c r="K337" s="219"/>
      <c r="L337" s="44"/>
      <c r="M337" s="220" t="s">
        <v>1</v>
      </c>
      <c r="N337" s="221" t="s">
        <v>38</v>
      </c>
      <c r="O337" s="91"/>
      <c r="P337" s="222">
        <f>O337*H337</f>
        <v>0</v>
      </c>
      <c r="Q337" s="222">
        <v>2.0000000000000002E-05</v>
      </c>
      <c r="R337" s="222">
        <f>Q337*H337</f>
        <v>0.00096000000000000013</v>
      </c>
      <c r="S337" s="222">
        <v>0.0032000000000000002</v>
      </c>
      <c r="T337" s="223">
        <f>S337*H337</f>
        <v>0.15360000000000001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4" t="s">
        <v>120</v>
      </c>
      <c r="AT337" s="224" t="s">
        <v>116</v>
      </c>
      <c r="AU337" s="224" t="s">
        <v>80</v>
      </c>
      <c r="AY337" s="17" t="s">
        <v>112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7" t="s">
        <v>78</v>
      </c>
      <c r="BK337" s="225">
        <f>ROUND(I337*H337,2)</f>
        <v>0</v>
      </c>
      <c r="BL337" s="17" t="s">
        <v>120</v>
      </c>
      <c r="BM337" s="224" t="s">
        <v>566</v>
      </c>
    </row>
    <row r="338" s="2" customFormat="1">
      <c r="A338" s="38"/>
      <c r="B338" s="39"/>
      <c r="C338" s="40"/>
      <c r="D338" s="226" t="s">
        <v>122</v>
      </c>
      <c r="E338" s="40"/>
      <c r="F338" s="227" t="s">
        <v>567</v>
      </c>
      <c r="G338" s="40"/>
      <c r="H338" s="40"/>
      <c r="I338" s="228"/>
      <c r="J338" s="40"/>
      <c r="K338" s="40"/>
      <c r="L338" s="44"/>
      <c r="M338" s="229"/>
      <c r="N338" s="230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122</v>
      </c>
      <c r="AU338" s="17" t="s">
        <v>80</v>
      </c>
    </row>
    <row r="339" s="13" customFormat="1">
      <c r="A339" s="13"/>
      <c r="B339" s="231"/>
      <c r="C339" s="232"/>
      <c r="D339" s="226" t="s">
        <v>137</v>
      </c>
      <c r="E339" s="233" t="s">
        <v>1</v>
      </c>
      <c r="F339" s="234" t="s">
        <v>568</v>
      </c>
      <c r="G339" s="232"/>
      <c r="H339" s="235">
        <v>48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137</v>
      </c>
      <c r="AU339" s="241" t="s">
        <v>80</v>
      </c>
      <c r="AV339" s="13" t="s">
        <v>80</v>
      </c>
      <c r="AW339" s="13" t="s">
        <v>30</v>
      </c>
      <c r="AX339" s="13" t="s">
        <v>78</v>
      </c>
      <c r="AY339" s="241" t="s">
        <v>112</v>
      </c>
    </row>
    <row r="340" s="2" customFormat="1" ht="16.5" customHeight="1">
      <c r="A340" s="38"/>
      <c r="B340" s="39"/>
      <c r="C340" s="212" t="s">
        <v>569</v>
      </c>
      <c r="D340" s="212" t="s">
        <v>116</v>
      </c>
      <c r="E340" s="213" t="s">
        <v>570</v>
      </c>
      <c r="F340" s="214" t="s">
        <v>571</v>
      </c>
      <c r="G340" s="215" t="s">
        <v>127</v>
      </c>
      <c r="H340" s="216">
        <v>28</v>
      </c>
      <c r="I340" s="217"/>
      <c r="J340" s="218">
        <f>ROUND(I340*H340,2)</f>
        <v>0</v>
      </c>
      <c r="K340" s="219"/>
      <c r="L340" s="44"/>
      <c r="M340" s="220" t="s">
        <v>1</v>
      </c>
      <c r="N340" s="221" t="s">
        <v>38</v>
      </c>
      <c r="O340" s="91"/>
      <c r="P340" s="222">
        <f>O340*H340</f>
        <v>0</v>
      </c>
      <c r="Q340" s="222">
        <v>5.0000000000000002E-05</v>
      </c>
      <c r="R340" s="222">
        <f>Q340*H340</f>
        <v>0.0014</v>
      </c>
      <c r="S340" s="222">
        <v>0.0053200000000000001</v>
      </c>
      <c r="T340" s="223">
        <f>S340*H340</f>
        <v>0.14896000000000001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4" t="s">
        <v>120</v>
      </c>
      <c r="AT340" s="224" t="s">
        <v>116</v>
      </c>
      <c r="AU340" s="224" t="s">
        <v>80</v>
      </c>
      <c r="AY340" s="17" t="s">
        <v>112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7" t="s">
        <v>78</v>
      </c>
      <c r="BK340" s="225">
        <f>ROUND(I340*H340,2)</f>
        <v>0</v>
      </c>
      <c r="BL340" s="17" t="s">
        <v>120</v>
      </c>
      <c r="BM340" s="224" t="s">
        <v>572</v>
      </c>
    </row>
    <row r="341" s="2" customFormat="1">
      <c r="A341" s="38"/>
      <c r="B341" s="39"/>
      <c r="C341" s="40"/>
      <c r="D341" s="226" t="s">
        <v>122</v>
      </c>
      <c r="E341" s="40"/>
      <c r="F341" s="227" t="s">
        <v>573</v>
      </c>
      <c r="G341" s="40"/>
      <c r="H341" s="40"/>
      <c r="I341" s="228"/>
      <c r="J341" s="40"/>
      <c r="K341" s="40"/>
      <c r="L341" s="44"/>
      <c r="M341" s="229"/>
      <c r="N341" s="230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122</v>
      </c>
      <c r="AU341" s="17" t="s">
        <v>80</v>
      </c>
    </row>
    <row r="342" s="13" customFormat="1">
      <c r="A342" s="13"/>
      <c r="B342" s="231"/>
      <c r="C342" s="232"/>
      <c r="D342" s="226" t="s">
        <v>137</v>
      </c>
      <c r="E342" s="233" t="s">
        <v>1</v>
      </c>
      <c r="F342" s="234" t="s">
        <v>574</v>
      </c>
      <c r="G342" s="232"/>
      <c r="H342" s="235">
        <v>28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137</v>
      </c>
      <c r="AU342" s="241" t="s">
        <v>80</v>
      </c>
      <c r="AV342" s="13" t="s">
        <v>80</v>
      </c>
      <c r="AW342" s="13" t="s">
        <v>30</v>
      </c>
      <c r="AX342" s="13" t="s">
        <v>78</v>
      </c>
      <c r="AY342" s="241" t="s">
        <v>112</v>
      </c>
    </row>
    <row r="343" s="2" customFormat="1" ht="16.5" customHeight="1">
      <c r="A343" s="38"/>
      <c r="B343" s="39"/>
      <c r="C343" s="212" t="s">
        <v>575</v>
      </c>
      <c r="D343" s="212" t="s">
        <v>116</v>
      </c>
      <c r="E343" s="213" t="s">
        <v>576</v>
      </c>
      <c r="F343" s="214" t="s">
        <v>577</v>
      </c>
      <c r="G343" s="215" t="s">
        <v>127</v>
      </c>
      <c r="H343" s="216">
        <v>36</v>
      </c>
      <c r="I343" s="217"/>
      <c r="J343" s="218">
        <f>ROUND(I343*H343,2)</f>
        <v>0</v>
      </c>
      <c r="K343" s="219"/>
      <c r="L343" s="44"/>
      <c r="M343" s="220" t="s">
        <v>1</v>
      </c>
      <c r="N343" s="221" t="s">
        <v>38</v>
      </c>
      <c r="O343" s="91"/>
      <c r="P343" s="222">
        <f>O343*H343</f>
        <v>0</v>
      </c>
      <c r="Q343" s="222">
        <v>0.0020799999999999998</v>
      </c>
      <c r="R343" s="222">
        <f>Q343*H343</f>
        <v>0.074879999999999988</v>
      </c>
      <c r="S343" s="222">
        <v>0</v>
      </c>
      <c r="T343" s="223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4" t="s">
        <v>120</v>
      </c>
      <c r="AT343" s="224" t="s">
        <v>116</v>
      </c>
      <c r="AU343" s="224" t="s">
        <v>80</v>
      </c>
      <c r="AY343" s="17" t="s">
        <v>112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7" t="s">
        <v>78</v>
      </c>
      <c r="BK343" s="225">
        <f>ROUND(I343*H343,2)</f>
        <v>0</v>
      </c>
      <c r="BL343" s="17" t="s">
        <v>120</v>
      </c>
      <c r="BM343" s="224" t="s">
        <v>578</v>
      </c>
    </row>
    <row r="344" s="2" customFormat="1">
      <c r="A344" s="38"/>
      <c r="B344" s="39"/>
      <c r="C344" s="40"/>
      <c r="D344" s="226" t="s">
        <v>122</v>
      </c>
      <c r="E344" s="40"/>
      <c r="F344" s="227" t="s">
        <v>579</v>
      </c>
      <c r="G344" s="40"/>
      <c r="H344" s="40"/>
      <c r="I344" s="228"/>
      <c r="J344" s="40"/>
      <c r="K344" s="40"/>
      <c r="L344" s="44"/>
      <c r="M344" s="229"/>
      <c r="N344" s="230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122</v>
      </c>
      <c r="AU344" s="17" t="s">
        <v>80</v>
      </c>
    </row>
    <row r="345" s="13" customFormat="1">
      <c r="A345" s="13"/>
      <c r="B345" s="231"/>
      <c r="C345" s="232"/>
      <c r="D345" s="226" t="s">
        <v>137</v>
      </c>
      <c r="E345" s="233" t="s">
        <v>1</v>
      </c>
      <c r="F345" s="234" t="s">
        <v>580</v>
      </c>
      <c r="G345" s="232"/>
      <c r="H345" s="235">
        <v>36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137</v>
      </c>
      <c r="AU345" s="241" t="s">
        <v>80</v>
      </c>
      <c r="AV345" s="13" t="s">
        <v>80</v>
      </c>
      <c r="AW345" s="13" t="s">
        <v>30</v>
      </c>
      <c r="AX345" s="13" t="s">
        <v>78</v>
      </c>
      <c r="AY345" s="241" t="s">
        <v>112</v>
      </c>
    </row>
    <row r="346" s="2" customFormat="1" ht="16.5" customHeight="1">
      <c r="A346" s="38"/>
      <c r="B346" s="39"/>
      <c r="C346" s="212" t="s">
        <v>581</v>
      </c>
      <c r="D346" s="212" t="s">
        <v>116</v>
      </c>
      <c r="E346" s="213" t="s">
        <v>582</v>
      </c>
      <c r="F346" s="214" t="s">
        <v>583</v>
      </c>
      <c r="G346" s="215" t="s">
        <v>127</v>
      </c>
      <c r="H346" s="216">
        <v>20</v>
      </c>
      <c r="I346" s="217"/>
      <c r="J346" s="218">
        <f>ROUND(I346*H346,2)</f>
        <v>0</v>
      </c>
      <c r="K346" s="219"/>
      <c r="L346" s="44"/>
      <c r="M346" s="220" t="s">
        <v>1</v>
      </c>
      <c r="N346" s="221" t="s">
        <v>38</v>
      </c>
      <c r="O346" s="91"/>
      <c r="P346" s="222">
        <f>O346*H346</f>
        <v>0</v>
      </c>
      <c r="Q346" s="222">
        <v>0.0038700000000000002</v>
      </c>
      <c r="R346" s="222">
        <f>Q346*H346</f>
        <v>0.077399999999999997</v>
      </c>
      <c r="S346" s="222">
        <v>0</v>
      </c>
      <c r="T346" s="223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4" t="s">
        <v>120</v>
      </c>
      <c r="AT346" s="224" t="s">
        <v>116</v>
      </c>
      <c r="AU346" s="224" t="s">
        <v>80</v>
      </c>
      <c r="AY346" s="17" t="s">
        <v>112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7" t="s">
        <v>78</v>
      </c>
      <c r="BK346" s="225">
        <f>ROUND(I346*H346,2)</f>
        <v>0</v>
      </c>
      <c r="BL346" s="17" t="s">
        <v>120</v>
      </c>
      <c r="BM346" s="224" t="s">
        <v>584</v>
      </c>
    </row>
    <row r="347" s="2" customFormat="1">
      <c r="A347" s="38"/>
      <c r="B347" s="39"/>
      <c r="C347" s="40"/>
      <c r="D347" s="226" t="s">
        <v>122</v>
      </c>
      <c r="E347" s="40"/>
      <c r="F347" s="227" t="s">
        <v>585</v>
      </c>
      <c r="G347" s="40"/>
      <c r="H347" s="40"/>
      <c r="I347" s="228"/>
      <c r="J347" s="40"/>
      <c r="K347" s="40"/>
      <c r="L347" s="44"/>
      <c r="M347" s="229"/>
      <c r="N347" s="230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122</v>
      </c>
      <c r="AU347" s="17" t="s">
        <v>80</v>
      </c>
    </row>
    <row r="348" s="13" customFormat="1">
      <c r="A348" s="13"/>
      <c r="B348" s="231"/>
      <c r="C348" s="232"/>
      <c r="D348" s="226" t="s">
        <v>137</v>
      </c>
      <c r="E348" s="233" t="s">
        <v>1</v>
      </c>
      <c r="F348" s="234" t="s">
        <v>586</v>
      </c>
      <c r="G348" s="232"/>
      <c r="H348" s="235">
        <v>20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137</v>
      </c>
      <c r="AU348" s="241" t="s">
        <v>80</v>
      </c>
      <c r="AV348" s="13" t="s">
        <v>80</v>
      </c>
      <c r="AW348" s="13" t="s">
        <v>30</v>
      </c>
      <c r="AX348" s="13" t="s">
        <v>78</v>
      </c>
      <c r="AY348" s="241" t="s">
        <v>112</v>
      </c>
    </row>
    <row r="349" s="2" customFormat="1" ht="16.5" customHeight="1">
      <c r="A349" s="38"/>
      <c r="B349" s="39"/>
      <c r="C349" s="212" t="s">
        <v>587</v>
      </c>
      <c r="D349" s="212" t="s">
        <v>116</v>
      </c>
      <c r="E349" s="213" t="s">
        <v>588</v>
      </c>
      <c r="F349" s="214" t="s">
        <v>589</v>
      </c>
      <c r="G349" s="215" t="s">
        <v>127</v>
      </c>
      <c r="H349" s="216">
        <v>4</v>
      </c>
      <c r="I349" s="217"/>
      <c r="J349" s="218">
        <f>ROUND(I349*H349,2)</f>
        <v>0</v>
      </c>
      <c r="K349" s="219"/>
      <c r="L349" s="44"/>
      <c r="M349" s="220" t="s">
        <v>1</v>
      </c>
      <c r="N349" s="221" t="s">
        <v>38</v>
      </c>
      <c r="O349" s="91"/>
      <c r="P349" s="222">
        <f>O349*H349</f>
        <v>0</v>
      </c>
      <c r="Q349" s="222">
        <v>0.0046499999999999996</v>
      </c>
      <c r="R349" s="222">
        <f>Q349*H349</f>
        <v>0.018599999999999998</v>
      </c>
      <c r="S349" s="222">
        <v>0</v>
      </c>
      <c r="T349" s="223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4" t="s">
        <v>120</v>
      </c>
      <c r="AT349" s="224" t="s">
        <v>116</v>
      </c>
      <c r="AU349" s="224" t="s">
        <v>80</v>
      </c>
      <c r="AY349" s="17" t="s">
        <v>112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7" t="s">
        <v>78</v>
      </c>
      <c r="BK349" s="225">
        <f>ROUND(I349*H349,2)</f>
        <v>0</v>
      </c>
      <c r="BL349" s="17" t="s">
        <v>120</v>
      </c>
      <c r="BM349" s="224" t="s">
        <v>590</v>
      </c>
    </row>
    <row r="350" s="2" customFormat="1">
      <c r="A350" s="38"/>
      <c r="B350" s="39"/>
      <c r="C350" s="40"/>
      <c r="D350" s="226" t="s">
        <v>122</v>
      </c>
      <c r="E350" s="40"/>
      <c r="F350" s="227" t="s">
        <v>591</v>
      </c>
      <c r="G350" s="40"/>
      <c r="H350" s="40"/>
      <c r="I350" s="228"/>
      <c r="J350" s="40"/>
      <c r="K350" s="40"/>
      <c r="L350" s="44"/>
      <c r="M350" s="229"/>
      <c r="N350" s="230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122</v>
      </c>
      <c r="AU350" s="17" t="s">
        <v>80</v>
      </c>
    </row>
    <row r="351" s="13" customFormat="1">
      <c r="A351" s="13"/>
      <c r="B351" s="231"/>
      <c r="C351" s="232"/>
      <c r="D351" s="226" t="s">
        <v>137</v>
      </c>
      <c r="E351" s="233" t="s">
        <v>1</v>
      </c>
      <c r="F351" s="234" t="s">
        <v>592</v>
      </c>
      <c r="G351" s="232"/>
      <c r="H351" s="235">
        <v>4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137</v>
      </c>
      <c r="AU351" s="241" t="s">
        <v>80</v>
      </c>
      <c r="AV351" s="13" t="s">
        <v>80</v>
      </c>
      <c r="AW351" s="13" t="s">
        <v>30</v>
      </c>
      <c r="AX351" s="13" t="s">
        <v>78</v>
      </c>
      <c r="AY351" s="241" t="s">
        <v>112</v>
      </c>
    </row>
    <row r="352" s="2" customFormat="1" ht="16.5" customHeight="1">
      <c r="A352" s="38"/>
      <c r="B352" s="39"/>
      <c r="C352" s="212" t="s">
        <v>593</v>
      </c>
      <c r="D352" s="212" t="s">
        <v>116</v>
      </c>
      <c r="E352" s="213" t="s">
        <v>594</v>
      </c>
      <c r="F352" s="214" t="s">
        <v>595</v>
      </c>
      <c r="G352" s="215" t="s">
        <v>127</v>
      </c>
      <c r="H352" s="216">
        <v>18</v>
      </c>
      <c r="I352" s="217"/>
      <c r="J352" s="218">
        <f>ROUND(I352*H352,2)</f>
        <v>0</v>
      </c>
      <c r="K352" s="219"/>
      <c r="L352" s="44"/>
      <c r="M352" s="220" t="s">
        <v>1</v>
      </c>
      <c r="N352" s="221" t="s">
        <v>38</v>
      </c>
      <c r="O352" s="91"/>
      <c r="P352" s="222">
        <f>O352*H352</f>
        <v>0</v>
      </c>
      <c r="Q352" s="222">
        <v>0.0055100000000000001</v>
      </c>
      <c r="R352" s="222">
        <f>Q352*H352</f>
        <v>0.099180000000000004</v>
      </c>
      <c r="S352" s="222">
        <v>0</v>
      </c>
      <c r="T352" s="223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4" t="s">
        <v>120</v>
      </c>
      <c r="AT352" s="224" t="s">
        <v>116</v>
      </c>
      <c r="AU352" s="224" t="s">
        <v>80</v>
      </c>
      <c r="AY352" s="17" t="s">
        <v>112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7" t="s">
        <v>78</v>
      </c>
      <c r="BK352" s="225">
        <f>ROUND(I352*H352,2)</f>
        <v>0</v>
      </c>
      <c r="BL352" s="17" t="s">
        <v>120</v>
      </c>
      <c r="BM352" s="224" t="s">
        <v>596</v>
      </c>
    </row>
    <row r="353" s="2" customFormat="1">
      <c r="A353" s="38"/>
      <c r="B353" s="39"/>
      <c r="C353" s="40"/>
      <c r="D353" s="226" t="s">
        <v>122</v>
      </c>
      <c r="E353" s="40"/>
      <c r="F353" s="227" t="s">
        <v>597</v>
      </c>
      <c r="G353" s="40"/>
      <c r="H353" s="40"/>
      <c r="I353" s="228"/>
      <c r="J353" s="40"/>
      <c r="K353" s="40"/>
      <c r="L353" s="44"/>
      <c r="M353" s="229"/>
      <c r="N353" s="230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122</v>
      </c>
      <c r="AU353" s="17" t="s">
        <v>80</v>
      </c>
    </row>
    <row r="354" s="13" customFormat="1">
      <c r="A354" s="13"/>
      <c r="B354" s="231"/>
      <c r="C354" s="232"/>
      <c r="D354" s="226" t="s">
        <v>137</v>
      </c>
      <c r="E354" s="233" t="s">
        <v>1</v>
      </c>
      <c r="F354" s="234" t="s">
        <v>598</v>
      </c>
      <c r="G354" s="232"/>
      <c r="H354" s="235">
        <v>18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137</v>
      </c>
      <c r="AU354" s="241" t="s">
        <v>80</v>
      </c>
      <c r="AV354" s="13" t="s">
        <v>80</v>
      </c>
      <c r="AW354" s="13" t="s">
        <v>30</v>
      </c>
      <c r="AX354" s="13" t="s">
        <v>78</v>
      </c>
      <c r="AY354" s="241" t="s">
        <v>112</v>
      </c>
    </row>
    <row r="355" s="2" customFormat="1" ht="16.5" customHeight="1">
      <c r="A355" s="38"/>
      <c r="B355" s="39"/>
      <c r="C355" s="212" t="s">
        <v>599</v>
      </c>
      <c r="D355" s="212" t="s">
        <v>116</v>
      </c>
      <c r="E355" s="213" t="s">
        <v>600</v>
      </c>
      <c r="F355" s="214" t="s">
        <v>601</v>
      </c>
      <c r="G355" s="215" t="s">
        <v>127</v>
      </c>
      <c r="H355" s="216">
        <v>78</v>
      </c>
      <c r="I355" s="217"/>
      <c r="J355" s="218">
        <f>ROUND(I355*H355,2)</f>
        <v>0</v>
      </c>
      <c r="K355" s="219"/>
      <c r="L355" s="44"/>
      <c r="M355" s="220" t="s">
        <v>1</v>
      </c>
      <c r="N355" s="221" t="s">
        <v>38</v>
      </c>
      <c r="O355" s="91"/>
      <c r="P355" s="222">
        <f>O355*H355</f>
        <v>0</v>
      </c>
      <c r="Q355" s="222">
        <v>0</v>
      </c>
      <c r="R355" s="222">
        <f>Q355*H355</f>
        <v>0</v>
      </c>
      <c r="S355" s="222">
        <v>0</v>
      </c>
      <c r="T355" s="223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4" t="s">
        <v>120</v>
      </c>
      <c r="AT355" s="224" t="s">
        <v>116</v>
      </c>
      <c r="AU355" s="224" t="s">
        <v>80</v>
      </c>
      <c r="AY355" s="17" t="s">
        <v>112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7" t="s">
        <v>78</v>
      </c>
      <c r="BK355" s="225">
        <f>ROUND(I355*H355,2)</f>
        <v>0</v>
      </c>
      <c r="BL355" s="17" t="s">
        <v>120</v>
      </c>
      <c r="BM355" s="224" t="s">
        <v>602</v>
      </c>
    </row>
    <row r="356" s="2" customFormat="1">
      <c r="A356" s="38"/>
      <c r="B356" s="39"/>
      <c r="C356" s="40"/>
      <c r="D356" s="226" t="s">
        <v>122</v>
      </c>
      <c r="E356" s="40"/>
      <c r="F356" s="227" t="s">
        <v>603</v>
      </c>
      <c r="G356" s="40"/>
      <c r="H356" s="40"/>
      <c r="I356" s="228"/>
      <c r="J356" s="40"/>
      <c r="K356" s="40"/>
      <c r="L356" s="44"/>
      <c r="M356" s="229"/>
      <c r="N356" s="230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122</v>
      </c>
      <c r="AU356" s="17" t="s">
        <v>80</v>
      </c>
    </row>
    <row r="357" s="2" customFormat="1" ht="16.5" customHeight="1">
      <c r="A357" s="38"/>
      <c r="B357" s="39"/>
      <c r="C357" s="212" t="s">
        <v>604</v>
      </c>
      <c r="D357" s="212" t="s">
        <v>116</v>
      </c>
      <c r="E357" s="213" t="s">
        <v>605</v>
      </c>
      <c r="F357" s="214" t="s">
        <v>606</v>
      </c>
      <c r="G357" s="215" t="s">
        <v>119</v>
      </c>
      <c r="H357" s="216">
        <v>150</v>
      </c>
      <c r="I357" s="217"/>
      <c r="J357" s="218">
        <f>ROUND(I357*H357,2)</f>
        <v>0</v>
      </c>
      <c r="K357" s="219"/>
      <c r="L357" s="44"/>
      <c r="M357" s="220" t="s">
        <v>1</v>
      </c>
      <c r="N357" s="221" t="s">
        <v>38</v>
      </c>
      <c r="O357" s="91"/>
      <c r="P357" s="222">
        <f>O357*H357</f>
        <v>0</v>
      </c>
      <c r="Q357" s="222">
        <v>0</v>
      </c>
      <c r="R357" s="222">
        <f>Q357*H357</f>
        <v>0</v>
      </c>
      <c r="S357" s="222">
        <v>0.00072000000000000005</v>
      </c>
      <c r="T357" s="223">
        <f>S357*H357</f>
        <v>0.10800000000000001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4" t="s">
        <v>120</v>
      </c>
      <c r="AT357" s="224" t="s">
        <v>116</v>
      </c>
      <c r="AU357" s="224" t="s">
        <v>80</v>
      </c>
      <c r="AY357" s="17" t="s">
        <v>112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7" t="s">
        <v>78</v>
      </c>
      <c r="BK357" s="225">
        <f>ROUND(I357*H357,2)</f>
        <v>0</v>
      </c>
      <c r="BL357" s="17" t="s">
        <v>120</v>
      </c>
      <c r="BM357" s="224" t="s">
        <v>607</v>
      </c>
    </row>
    <row r="358" s="2" customFormat="1">
      <c r="A358" s="38"/>
      <c r="B358" s="39"/>
      <c r="C358" s="40"/>
      <c r="D358" s="226" t="s">
        <v>122</v>
      </c>
      <c r="E358" s="40"/>
      <c r="F358" s="227" t="s">
        <v>608</v>
      </c>
      <c r="G358" s="40"/>
      <c r="H358" s="40"/>
      <c r="I358" s="228"/>
      <c r="J358" s="40"/>
      <c r="K358" s="40"/>
      <c r="L358" s="44"/>
      <c r="M358" s="229"/>
      <c r="N358" s="230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122</v>
      </c>
      <c r="AU358" s="17" t="s">
        <v>80</v>
      </c>
    </row>
    <row r="359" s="2" customFormat="1" ht="16.5" customHeight="1">
      <c r="A359" s="38"/>
      <c r="B359" s="39"/>
      <c r="C359" s="212" t="s">
        <v>609</v>
      </c>
      <c r="D359" s="212" t="s">
        <v>116</v>
      </c>
      <c r="E359" s="213" t="s">
        <v>610</v>
      </c>
      <c r="F359" s="214" t="s">
        <v>611</v>
      </c>
      <c r="G359" s="215" t="s">
        <v>119</v>
      </c>
      <c r="H359" s="216">
        <v>8</v>
      </c>
      <c r="I359" s="217"/>
      <c r="J359" s="218">
        <f>ROUND(I359*H359,2)</f>
        <v>0</v>
      </c>
      <c r="K359" s="219"/>
      <c r="L359" s="44"/>
      <c r="M359" s="220" t="s">
        <v>1</v>
      </c>
      <c r="N359" s="221" t="s">
        <v>38</v>
      </c>
      <c r="O359" s="91"/>
      <c r="P359" s="222">
        <f>O359*H359</f>
        <v>0</v>
      </c>
      <c r="Q359" s="222">
        <v>0.00069999999999999999</v>
      </c>
      <c r="R359" s="222">
        <f>Q359*H359</f>
        <v>0.0055999999999999999</v>
      </c>
      <c r="S359" s="222">
        <v>0</v>
      </c>
      <c r="T359" s="223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4" t="s">
        <v>120</v>
      </c>
      <c r="AT359" s="224" t="s">
        <v>116</v>
      </c>
      <c r="AU359" s="224" t="s">
        <v>80</v>
      </c>
      <c r="AY359" s="17" t="s">
        <v>112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7" t="s">
        <v>78</v>
      </c>
      <c r="BK359" s="225">
        <f>ROUND(I359*H359,2)</f>
        <v>0</v>
      </c>
      <c r="BL359" s="17" t="s">
        <v>120</v>
      </c>
      <c r="BM359" s="224" t="s">
        <v>612</v>
      </c>
    </row>
    <row r="360" s="2" customFormat="1">
      <c r="A360" s="38"/>
      <c r="B360" s="39"/>
      <c r="C360" s="40"/>
      <c r="D360" s="226" t="s">
        <v>122</v>
      </c>
      <c r="E360" s="40"/>
      <c r="F360" s="227" t="s">
        <v>613</v>
      </c>
      <c r="G360" s="40"/>
      <c r="H360" s="40"/>
      <c r="I360" s="228"/>
      <c r="J360" s="40"/>
      <c r="K360" s="40"/>
      <c r="L360" s="44"/>
      <c r="M360" s="229"/>
      <c r="N360" s="230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122</v>
      </c>
      <c r="AU360" s="17" t="s">
        <v>80</v>
      </c>
    </row>
    <row r="361" s="13" customFormat="1">
      <c r="A361" s="13"/>
      <c r="B361" s="231"/>
      <c r="C361" s="232"/>
      <c r="D361" s="226" t="s">
        <v>137</v>
      </c>
      <c r="E361" s="233" t="s">
        <v>1</v>
      </c>
      <c r="F361" s="234" t="s">
        <v>614</v>
      </c>
      <c r="G361" s="232"/>
      <c r="H361" s="235">
        <v>8</v>
      </c>
      <c r="I361" s="236"/>
      <c r="J361" s="232"/>
      <c r="K361" s="232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137</v>
      </c>
      <c r="AU361" s="241" t="s">
        <v>80</v>
      </c>
      <c r="AV361" s="13" t="s">
        <v>80</v>
      </c>
      <c r="AW361" s="13" t="s">
        <v>30</v>
      </c>
      <c r="AX361" s="13" t="s">
        <v>78</v>
      </c>
      <c r="AY361" s="241" t="s">
        <v>112</v>
      </c>
    </row>
    <row r="362" s="2" customFormat="1" ht="16.5" customHeight="1">
      <c r="A362" s="38"/>
      <c r="B362" s="39"/>
      <c r="C362" s="212" t="s">
        <v>615</v>
      </c>
      <c r="D362" s="212" t="s">
        <v>116</v>
      </c>
      <c r="E362" s="213" t="s">
        <v>616</v>
      </c>
      <c r="F362" s="214" t="s">
        <v>617</v>
      </c>
      <c r="G362" s="215" t="s">
        <v>119</v>
      </c>
      <c r="H362" s="216">
        <v>80</v>
      </c>
      <c r="I362" s="217"/>
      <c r="J362" s="218">
        <f>ROUND(I362*H362,2)</f>
        <v>0</v>
      </c>
      <c r="K362" s="219"/>
      <c r="L362" s="44"/>
      <c r="M362" s="220" t="s">
        <v>1</v>
      </c>
      <c r="N362" s="221" t="s">
        <v>38</v>
      </c>
      <c r="O362" s="91"/>
      <c r="P362" s="222">
        <f>O362*H362</f>
        <v>0</v>
      </c>
      <c r="Q362" s="222">
        <v>2.0000000000000002E-05</v>
      </c>
      <c r="R362" s="222">
        <f>Q362*H362</f>
        <v>0.0016000000000000001</v>
      </c>
      <c r="S362" s="222">
        <v>0.00215</v>
      </c>
      <c r="T362" s="223">
        <f>S362*H362</f>
        <v>0.17199999999999999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4" t="s">
        <v>120</v>
      </c>
      <c r="AT362" s="224" t="s">
        <v>116</v>
      </c>
      <c r="AU362" s="224" t="s">
        <v>80</v>
      </c>
      <c r="AY362" s="17" t="s">
        <v>112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7" t="s">
        <v>78</v>
      </c>
      <c r="BK362" s="225">
        <f>ROUND(I362*H362,2)</f>
        <v>0</v>
      </c>
      <c r="BL362" s="17" t="s">
        <v>120</v>
      </c>
      <c r="BM362" s="224" t="s">
        <v>618</v>
      </c>
    </row>
    <row r="363" s="2" customFormat="1">
      <c r="A363" s="38"/>
      <c r="B363" s="39"/>
      <c r="C363" s="40"/>
      <c r="D363" s="226" t="s">
        <v>122</v>
      </c>
      <c r="E363" s="40"/>
      <c r="F363" s="227" t="s">
        <v>619</v>
      </c>
      <c r="G363" s="40"/>
      <c r="H363" s="40"/>
      <c r="I363" s="228"/>
      <c r="J363" s="40"/>
      <c r="K363" s="40"/>
      <c r="L363" s="44"/>
      <c r="M363" s="229"/>
      <c r="N363" s="230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122</v>
      </c>
      <c r="AU363" s="17" t="s">
        <v>80</v>
      </c>
    </row>
    <row r="364" s="2" customFormat="1" ht="21.75" customHeight="1">
      <c r="A364" s="38"/>
      <c r="B364" s="39"/>
      <c r="C364" s="212" t="s">
        <v>620</v>
      </c>
      <c r="D364" s="212" t="s">
        <v>116</v>
      </c>
      <c r="E364" s="213" t="s">
        <v>621</v>
      </c>
      <c r="F364" s="214" t="s">
        <v>622</v>
      </c>
      <c r="G364" s="215" t="s">
        <v>127</v>
      </c>
      <c r="H364" s="216">
        <v>56</v>
      </c>
      <c r="I364" s="217"/>
      <c r="J364" s="218">
        <f>ROUND(I364*H364,2)</f>
        <v>0</v>
      </c>
      <c r="K364" s="219"/>
      <c r="L364" s="44"/>
      <c r="M364" s="220" t="s">
        <v>1</v>
      </c>
      <c r="N364" s="221" t="s">
        <v>38</v>
      </c>
      <c r="O364" s="91"/>
      <c r="P364" s="222">
        <f>O364*H364</f>
        <v>0</v>
      </c>
      <c r="Q364" s="222">
        <v>9.0000000000000006E-05</v>
      </c>
      <c r="R364" s="222">
        <f>Q364*H364</f>
        <v>0.0050400000000000002</v>
      </c>
      <c r="S364" s="222">
        <v>0</v>
      </c>
      <c r="T364" s="223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4" t="s">
        <v>120</v>
      </c>
      <c r="AT364" s="224" t="s">
        <v>116</v>
      </c>
      <c r="AU364" s="224" t="s">
        <v>80</v>
      </c>
      <c r="AY364" s="17" t="s">
        <v>112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7" t="s">
        <v>78</v>
      </c>
      <c r="BK364" s="225">
        <f>ROUND(I364*H364,2)</f>
        <v>0</v>
      </c>
      <c r="BL364" s="17" t="s">
        <v>120</v>
      </c>
      <c r="BM364" s="224" t="s">
        <v>623</v>
      </c>
    </row>
    <row r="365" s="2" customFormat="1">
      <c r="A365" s="38"/>
      <c r="B365" s="39"/>
      <c r="C365" s="40"/>
      <c r="D365" s="226" t="s">
        <v>122</v>
      </c>
      <c r="E365" s="40"/>
      <c r="F365" s="227" t="s">
        <v>624</v>
      </c>
      <c r="G365" s="40"/>
      <c r="H365" s="40"/>
      <c r="I365" s="228"/>
      <c r="J365" s="40"/>
      <c r="K365" s="40"/>
      <c r="L365" s="44"/>
      <c r="M365" s="229"/>
      <c r="N365" s="230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122</v>
      </c>
      <c r="AU365" s="17" t="s">
        <v>80</v>
      </c>
    </row>
    <row r="366" s="2" customFormat="1" ht="21.75" customHeight="1">
      <c r="A366" s="38"/>
      <c r="B366" s="39"/>
      <c r="C366" s="212" t="s">
        <v>625</v>
      </c>
      <c r="D366" s="212" t="s">
        <v>116</v>
      </c>
      <c r="E366" s="213" t="s">
        <v>626</v>
      </c>
      <c r="F366" s="214" t="s">
        <v>627</v>
      </c>
      <c r="G366" s="215" t="s">
        <v>127</v>
      </c>
      <c r="H366" s="216">
        <v>22</v>
      </c>
      <c r="I366" s="217"/>
      <c r="J366" s="218">
        <f>ROUND(I366*H366,2)</f>
        <v>0</v>
      </c>
      <c r="K366" s="219"/>
      <c r="L366" s="44"/>
      <c r="M366" s="220" t="s">
        <v>1</v>
      </c>
      <c r="N366" s="221" t="s">
        <v>38</v>
      </c>
      <c r="O366" s="91"/>
      <c r="P366" s="222">
        <f>O366*H366</f>
        <v>0</v>
      </c>
      <c r="Q366" s="222">
        <v>0</v>
      </c>
      <c r="R366" s="222">
        <f>Q366*H366</f>
        <v>0</v>
      </c>
      <c r="S366" s="222">
        <v>0</v>
      </c>
      <c r="T366" s="223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4" t="s">
        <v>120</v>
      </c>
      <c r="AT366" s="224" t="s">
        <v>116</v>
      </c>
      <c r="AU366" s="224" t="s">
        <v>80</v>
      </c>
      <c r="AY366" s="17" t="s">
        <v>112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7" t="s">
        <v>78</v>
      </c>
      <c r="BK366" s="225">
        <f>ROUND(I366*H366,2)</f>
        <v>0</v>
      </c>
      <c r="BL366" s="17" t="s">
        <v>120</v>
      </c>
      <c r="BM366" s="224" t="s">
        <v>628</v>
      </c>
    </row>
    <row r="367" s="2" customFormat="1">
      <c r="A367" s="38"/>
      <c r="B367" s="39"/>
      <c r="C367" s="40"/>
      <c r="D367" s="226" t="s">
        <v>122</v>
      </c>
      <c r="E367" s="40"/>
      <c r="F367" s="227" t="s">
        <v>629</v>
      </c>
      <c r="G367" s="40"/>
      <c r="H367" s="40"/>
      <c r="I367" s="228"/>
      <c r="J367" s="40"/>
      <c r="K367" s="40"/>
      <c r="L367" s="44"/>
      <c r="M367" s="229"/>
      <c r="N367" s="230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122</v>
      </c>
      <c r="AU367" s="17" t="s">
        <v>80</v>
      </c>
    </row>
    <row r="368" s="13" customFormat="1">
      <c r="A368" s="13"/>
      <c r="B368" s="231"/>
      <c r="C368" s="232"/>
      <c r="D368" s="226" t="s">
        <v>137</v>
      </c>
      <c r="E368" s="233" t="s">
        <v>1</v>
      </c>
      <c r="F368" s="234" t="s">
        <v>630</v>
      </c>
      <c r="G368" s="232"/>
      <c r="H368" s="235">
        <v>22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137</v>
      </c>
      <c r="AU368" s="241" t="s">
        <v>80</v>
      </c>
      <c r="AV368" s="13" t="s">
        <v>80</v>
      </c>
      <c r="AW368" s="13" t="s">
        <v>30</v>
      </c>
      <c r="AX368" s="13" t="s">
        <v>78</v>
      </c>
      <c r="AY368" s="241" t="s">
        <v>112</v>
      </c>
    </row>
    <row r="369" s="2" customFormat="1" ht="24.15" customHeight="1">
      <c r="A369" s="38"/>
      <c r="B369" s="39"/>
      <c r="C369" s="212" t="s">
        <v>631</v>
      </c>
      <c r="D369" s="212" t="s">
        <v>116</v>
      </c>
      <c r="E369" s="213" t="s">
        <v>632</v>
      </c>
      <c r="F369" s="214" t="s">
        <v>633</v>
      </c>
      <c r="G369" s="215" t="s">
        <v>119</v>
      </c>
      <c r="H369" s="216">
        <v>1</v>
      </c>
      <c r="I369" s="217"/>
      <c r="J369" s="218">
        <f>ROUND(I369*H369,2)</f>
        <v>0</v>
      </c>
      <c r="K369" s="219"/>
      <c r="L369" s="44"/>
      <c r="M369" s="220" t="s">
        <v>1</v>
      </c>
      <c r="N369" s="221" t="s">
        <v>38</v>
      </c>
      <c r="O369" s="91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4" t="s">
        <v>120</v>
      </c>
      <c r="AT369" s="224" t="s">
        <v>116</v>
      </c>
      <c r="AU369" s="224" t="s">
        <v>80</v>
      </c>
      <c r="AY369" s="17" t="s">
        <v>112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7" t="s">
        <v>78</v>
      </c>
      <c r="BK369" s="225">
        <f>ROUND(I369*H369,2)</f>
        <v>0</v>
      </c>
      <c r="BL369" s="17" t="s">
        <v>120</v>
      </c>
      <c r="BM369" s="224" t="s">
        <v>634</v>
      </c>
    </row>
    <row r="370" s="2" customFormat="1">
      <c r="A370" s="38"/>
      <c r="B370" s="39"/>
      <c r="C370" s="40"/>
      <c r="D370" s="226" t="s">
        <v>122</v>
      </c>
      <c r="E370" s="40"/>
      <c r="F370" s="227" t="s">
        <v>633</v>
      </c>
      <c r="G370" s="40"/>
      <c r="H370" s="40"/>
      <c r="I370" s="228"/>
      <c r="J370" s="40"/>
      <c r="K370" s="40"/>
      <c r="L370" s="44"/>
      <c r="M370" s="229"/>
      <c r="N370" s="230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122</v>
      </c>
      <c r="AU370" s="17" t="s">
        <v>80</v>
      </c>
    </row>
    <row r="371" s="12" customFormat="1" ht="22.8" customHeight="1">
      <c r="A371" s="12"/>
      <c r="B371" s="196"/>
      <c r="C371" s="197"/>
      <c r="D371" s="198" t="s">
        <v>72</v>
      </c>
      <c r="E371" s="210" t="s">
        <v>635</v>
      </c>
      <c r="F371" s="210" t="s">
        <v>636</v>
      </c>
      <c r="G371" s="197"/>
      <c r="H371" s="197"/>
      <c r="I371" s="200"/>
      <c r="J371" s="211">
        <f>BK371</f>
        <v>0</v>
      </c>
      <c r="K371" s="197"/>
      <c r="L371" s="202"/>
      <c r="M371" s="203"/>
      <c r="N371" s="204"/>
      <c r="O371" s="204"/>
      <c r="P371" s="205">
        <f>SUM(P372:P378)</f>
        <v>0</v>
      </c>
      <c r="Q371" s="204"/>
      <c r="R371" s="205">
        <f>SUM(R372:R378)</f>
        <v>0.0060299999999999998</v>
      </c>
      <c r="S371" s="204"/>
      <c r="T371" s="206">
        <f>SUM(T372:T378)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7" t="s">
        <v>80</v>
      </c>
      <c r="AT371" s="208" t="s">
        <v>72</v>
      </c>
      <c r="AU371" s="208" t="s">
        <v>78</v>
      </c>
      <c r="AY371" s="207" t="s">
        <v>112</v>
      </c>
      <c r="BK371" s="209">
        <f>SUM(BK372:BK378)</f>
        <v>0</v>
      </c>
    </row>
    <row r="372" s="2" customFormat="1" ht="16.5" customHeight="1">
      <c r="A372" s="38"/>
      <c r="B372" s="39"/>
      <c r="C372" s="212" t="s">
        <v>637</v>
      </c>
      <c r="D372" s="212" t="s">
        <v>116</v>
      </c>
      <c r="E372" s="213" t="s">
        <v>638</v>
      </c>
      <c r="F372" s="214" t="s">
        <v>639</v>
      </c>
      <c r="G372" s="215" t="s">
        <v>119</v>
      </c>
      <c r="H372" s="216">
        <v>3</v>
      </c>
      <c r="I372" s="217"/>
      <c r="J372" s="218">
        <f>ROUND(I372*H372,2)</f>
        <v>0</v>
      </c>
      <c r="K372" s="219"/>
      <c r="L372" s="44"/>
      <c r="M372" s="220" t="s">
        <v>1</v>
      </c>
      <c r="N372" s="221" t="s">
        <v>38</v>
      </c>
      <c r="O372" s="91"/>
      <c r="P372" s="222">
        <f>O372*H372</f>
        <v>0</v>
      </c>
      <c r="Q372" s="222">
        <v>0.00052999999999999998</v>
      </c>
      <c r="R372" s="222">
        <f>Q372*H372</f>
        <v>0.0015899999999999998</v>
      </c>
      <c r="S372" s="222">
        <v>0</v>
      </c>
      <c r="T372" s="223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4" t="s">
        <v>120</v>
      </c>
      <c r="AT372" s="224" t="s">
        <v>116</v>
      </c>
      <c r="AU372" s="224" t="s">
        <v>80</v>
      </c>
      <c r="AY372" s="17" t="s">
        <v>112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7" t="s">
        <v>78</v>
      </c>
      <c r="BK372" s="225">
        <f>ROUND(I372*H372,2)</f>
        <v>0</v>
      </c>
      <c r="BL372" s="17" t="s">
        <v>120</v>
      </c>
      <c r="BM372" s="224" t="s">
        <v>640</v>
      </c>
    </row>
    <row r="373" s="2" customFormat="1">
      <c r="A373" s="38"/>
      <c r="B373" s="39"/>
      <c r="C373" s="40"/>
      <c r="D373" s="226" t="s">
        <v>122</v>
      </c>
      <c r="E373" s="40"/>
      <c r="F373" s="227" t="s">
        <v>641</v>
      </c>
      <c r="G373" s="40"/>
      <c r="H373" s="40"/>
      <c r="I373" s="228"/>
      <c r="J373" s="40"/>
      <c r="K373" s="40"/>
      <c r="L373" s="44"/>
      <c r="M373" s="229"/>
      <c r="N373" s="230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122</v>
      </c>
      <c r="AU373" s="17" t="s">
        <v>80</v>
      </c>
    </row>
    <row r="374" s="2" customFormat="1" ht="16.5" customHeight="1">
      <c r="A374" s="38"/>
      <c r="B374" s="39"/>
      <c r="C374" s="212" t="s">
        <v>642</v>
      </c>
      <c r="D374" s="212" t="s">
        <v>116</v>
      </c>
      <c r="E374" s="213" t="s">
        <v>643</v>
      </c>
      <c r="F374" s="214" t="s">
        <v>644</v>
      </c>
      <c r="G374" s="215" t="s">
        <v>119</v>
      </c>
      <c r="H374" s="216">
        <v>2</v>
      </c>
      <c r="I374" s="217"/>
      <c r="J374" s="218">
        <f>ROUND(I374*H374,2)</f>
        <v>0</v>
      </c>
      <c r="K374" s="219"/>
      <c r="L374" s="44"/>
      <c r="M374" s="220" t="s">
        <v>1</v>
      </c>
      <c r="N374" s="221" t="s">
        <v>38</v>
      </c>
      <c r="O374" s="91"/>
      <c r="P374" s="222">
        <f>O374*H374</f>
        <v>0</v>
      </c>
      <c r="Q374" s="222">
        <v>0.00022000000000000001</v>
      </c>
      <c r="R374" s="222">
        <f>Q374*H374</f>
        <v>0.00044000000000000002</v>
      </c>
      <c r="S374" s="222">
        <v>0</v>
      </c>
      <c r="T374" s="223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4" t="s">
        <v>120</v>
      </c>
      <c r="AT374" s="224" t="s">
        <v>116</v>
      </c>
      <c r="AU374" s="224" t="s">
        <v>80</v>
      </c>
      <c r="AY374" s="17" t="s">
        <v>112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7" t="s">
        <v>78</v>
      </c>
      <c r="BK374" s="225">
        <f>ROUND(I374*H374,2)</f>
        <v>0</v>
      </c>
      <c r="BL374" s="17" t="s">
        <v>120</v>
      </c>
      <c r="BM374" s="224" t="s">
        <v>645</v>
      </c>
    </row>
    <row r="375" s="2" customFormat="1">
      <c r="A375" s="38"/>
      <c r="B375" s="39"/>
      <c r="C375" s="40"/>
      <c r="D375" s="226" t="s">
        <v>122</v>
      </c>
      <c r="E375" s="40"/>
      <c r="F375" s="227" t="s">
        <v>646</v>
      </c>
      <c r="G375" s="40"/>
      <c r="H375" s="40"/>
      <c r="I375" s="228"/>
      <c r="J375" s="40"/>
      <c r="K375" s="40"/>
      <c r="L375" s="44"/>
      <c r="M375" s="229"/>
      <c r="N375" s="230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122</v>
      </c>
      <c r="AU375" s="17" t="s">
        <v>80</v>
      </c>
    </row>
    <row r="376" s="2" customFormat="1" ht="16.5" customHeight="1">
      <c r="A376" s="38"/>
      <c r="B376" s="39"/>
      <c r="C376" s="212" t="s">
        <v>647</v>
      </c>
      <c r="D376" s="212" t="s">
        <v>116</v>
      </c>
      <c r="E376" s="213" t="s">
        <v>648</v>
      </c>
      <c r="F376" s="214" t="s">
        <v>649</v>
      </c>
      <c r="G376" s="215" t="s">
        <v>119</v>
      </c>
      <c r="H376" s="216">
        <v>8</v>
      </c>
      <c r="I376" s="217"/>
      <c r="J376" s="218">
        <f>ROUND(I376*H376,2)</f>
        <v>0</v>
      </c>
      <c r="K376" s="219"/>
      <c r="L376" s="44"/>
      <c r="M376" s="220" t="s">
        <v>1</v>
      </c>
      <c r="N376" s="221" t="s">
        <v>38</v>
      </c>
      <c r="O376" s="91"/>
      <c r="P376" s="222">
        <f>O376*H376</f>
        <v>0</v>
      </c>
      <c r="Q376" s="222">
        <v>0.00050000000000000001</v>
      </c>
      <c r="R376" s="222">
        <f>Q376*H376</f>
        <v>0.0040000000000000001</v>
      </c>
      <c r="S376" s="222">
        <v>0</v>
      </c>
      <c r="T376" s="223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4" t="s">
        <v>120</v>
      </c>
      <c r="AT376" s="224" t="s">
        <v>116</v>
      </c>
      <c r="AU376" s="224" t="s">
        <v>80</v>
      </c>
      <c r="AY376" s="17" t="s">
        <v>112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7" t="s">
        <v>78</v>
      </c>
      <c r="BK376" s="225">
        <f>ROUND(I376*H376,2)</f>
        <v>0</v>
      </c>
      <c r="BL376" s="17" t="s">
        <v>120</v>
      </c>
      <c r="BM376" s="224" t="s">
        <v>650</v>
      </c>
    </row>
    <row r="377" s="2" customFormat="1">
      <c r="A377" s="38"/>
      <c r="B377" s="39"/>
      <c r="C377" s="40"/>
      <c r="D377" s="226" t="s">
        <v>122</v>
      </c>
      <c r="E377" s="40"/>
      <c r="F377" s="227" t="s">
        <v>651</v>
      </c>
      <c r="G377" s="40"/>
      <c r="H377" s="40"/>
      <c r="I377" s="228"/>
      <c r="J377" s="40"/>
      <c r="K377" s="40"/>
      <c r="L377" s="44"/>
      <c r="M377" s="229"/>
      <c r="N377" s="230"/>
      <c r="O377" s="91"/>
      <c r="P377" s="91"/>
      <c r="Q377" s="91"/>
      <c r="R377" s="91"/>
      <c r="S377" s="91"/>
      <c r="T377" s="92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122</v>
      </c>
      <c r="AU377" s="17" t="s">
        <v>80</v>
      </c>
    </row>
    <row r="378" s="13" customFormat="1">
      <c r="A378" s="13"/>
      <c r="B378" s="231"/>
      <c r="C378" s="232"/>
      <c r="D378" s="226" t="s">
        <v>137</v>
      </c>
      <c r="E378" s="233" t="s">
        <v>1</v>
      </c>
      <c r="F378" s="234" t="s">
        <v>652</v>
      </c>
      <c r="G378" s="232"/>
      <c r="H378" s="235">
        <v>8</v>
      </c>
      <c r="I378" s="236"/>
      <c r="J378" s="232"/>
      <c r="K378" s="232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137</v>
      </c>
      <c r="AU378" s="241" t="s">
        <v>80</v>
      </c>
      <c r="AV378" s="13" t="s">
        <v>80</v>
      </c>
      <c r="AW378" s="13" t="s">
        <v>30</v>
      </c>
      <c r="AX378" s="13" t="s">
        <v>78</v>
      </c>
      <c r="AY378" s="241" t="s">
        <v>112</v>
      </c>
    </row>
    <row r="379" s="12" customFormat="1" ht="22.8" customHeight="1">
      <c r="A379" s="12"/>
      <c r="B379" s="196"/>
      <c r="C379" s="197"/>
      <c r="D379" s="198" t="s">
        <v>72</v>
      </c>
      <c r="E379" s="210" t="s">
        <v>653</v>
      </c>
      <c r="F379" s="210" t="s">
        <v>654</v>
      </c>
      <c r="G379" s="197"/>
      <c r="H379" s="197"/>
      <c r="I379" s="200"/>
      <c r="J379" s="211">
        <f>BK379</f>
        <v>0</v>
      </c>
      <c r="K379" s="197"/>
      <c r="L379" s="202"/>
      <c r="M379" s="203"/>
      <c r="N379" s="204"/>
      <c r="O379" s="204"/>
      <c r="P379" s="205">
        <f>SUM(P380:P384)</f>
        <v>0</v>
      </c>
      <c r="Q379" s="204"/>
      <c r="R379" s="205">
        <f>SUM(R380:R384)</f>
        <v>0</v>
      </c>
      <c r="S379" s="204"/>
      <c r="T379" s="206">
        <f>SUM(T380:T384)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7" t="s">
        <v>80</v>
      </c>
      <c r="AT379" s="208" t="s">
        <v>72</v>
      </c>
      <c r="AU379" s="208" t="s">
        <v>78</v>
      </c>
      <c r="AY379" s="207" t="s">
        <v>112</v>
      </c>
      <c r="BK379" s="209">
        <f>SUM(BK380:BK384)</f>
        <v>0</v>
      </c>
    </row>
    <row r="380" s="2" customFormat="1" ht="16.5" customHeight="1">
      <c r="A380" s="38"/>
      <c r="B380" s="39"/>
      <c r="C380" s="212" t="s">
        <v>655</v>
      </c>
      <c r="D380" s="212" t="s">
        <v>116</v>
      </c>
      <c r="E380" s="213" t="s">
        <v>656</v>
      </c>
      <c r="F380" s="214" t="s">
        <v>657</v>
      </c>
      <c r="G380" s="215" t="s">
        <v>119</v>
      </c>
      <c r="H380" s="216">
        <v>50</v>
      </c>
      <c r="I380" s="217"/>
      <c r="J380" s="218">
        <f>ROUND(I380*H380,2)</f>
        <v>0</v>
      </c>
      <c r="K380" s="219"/>
      <c r="L380" s="44"/>
      <c r="M380" s="220" t="s">
        <v>1</v>
      </c>
      <c r="N380" s="221" t="s">
        <v>38</v>
      </c>
      <c r="O380" s="91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4" t="s">
        <v>120</v>
      </c>
      <c r="AT380" s="224" t="s">
        <v>116</v>
      </c>
      <c r="AU380" s="224" t="s">
        <v>80</v>
      </c>
      <c r="AY380" s="17" t="s">
        <v>112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7" t="s">
        <v>78</v>
      </c>
      <c r="BK380" s="225">
        <f>ROUND(I380*H380,2)</f>
        <v>0</v>
      </c>
      <c r="BL380" s="17" t="s">
        <v>120</v>
      </c>
      <c r="BM380" s="224" t="s">
        <v>658</v>
      </c>
    </row>
    <row r="381" s="2" customFormat="1">
      <c r="A381" s="38"/>
      <c r="B381" s="39"/>
      <c r="C381" s="40"/>
      <c r="D381" s="226" t="s">
        <v>122</v>
      </c>
      <c r="E381" s="40"/>
      <c r="F381" s="227" t="s">
        <v>659</v>
      </c>
      <c r="G381" s="40"/>
      <c r="H381" s="40"/>
      <c r="I381" s="228"/>
      <c r="J381" s="40"/>
      <c r="K381" s="40"/>
      <c r="L381" s="44"/>
      <c r="M381" s="229"/>
      <c r="N381" s="230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122</v>
      </c>
      <c r="AU381" s="17" t="s">
        <v>80</v>
      </c>
    </row>
    <row r="382" s="2" customFormat="1" ht="16.5" customHeight="1">
      <c r="A382" s="38"/>
      <c r="B382" s="39"/>
      <c r="C382" s="212" t="s">
        <v>660</v>
      </c>
      <c r="D382" s="212" t="s">
        <v>116</v>
      </c>
      <c r="E382" s="213" t="s">
        <v>661</v>
      </c>
      <c r="F382" s="214" t="s">
        <v>662</v>
      </c>
      <c r="G382" s="215" t="s">
        <v>663</v>
      </c>
      <c r="H382" s="216">
        <v>150</v>
      </c>
      <c r="I382" s="217"/>
      <c r="J382" s="218">
        <f>ROUND(I382*H382,2)</f>
        <v>0</v>
      </c>
      <c r="K382" s="219"/>
      <c r="L382" s="44"/>
      <c r="M382" s="220" t="s">
        <v>1</v>
      </c>
      <c r="N382" s="221" t="s">
        <v>38</v>
      </c>
      <c r="O382" s="91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4" t="s">
        <v>120</v>
      </c>
      <c r="AT382" s="224" t="s">
        <v>116</v>
      </c>
      <c r="AU382" s="224" t="s">
        <v>80</v>
      </c>
      <c r="AY382" s="17" t="s">
        <v>112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7" t="s">
        <v>78</v>
      </c>
      <c r="BK382" s="225">
        <f>ROUND(I382*H382,2)</f>
        <v>0</v>
      </c>
      <c r="BL382" s="17" t="s">
        <v>120</v>
      </c>
      <c r="BM382" s="224" t="s">
        <v>664</v>
      </c>
    </row>
    <row r="383" s="2" customFormat="1">
      <c r="A383" s="38"/>
      <c r="B383" s="39"/>
      <c r="C383" s="40"/>
      <c r="D383" s="226" t="s">
        <v>122</v>
      </c>
      <c r="E383" s="40"/>
      <c r="F383" s="227" t="s">
        <v>665</v>
      </c>
      <c r="G383" s="40"/>
      <c r="H383" s="40"/>
      <c r="I383" s="228"/>
      <c r="J383" s="40"/>
      <c r="K383" s="40"/>
      <c r="L383" s="44"/>
      <c r="M383" s="229"/>
      <c r="N383" s="230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122</v>
      </c>
      <c r="AU383" s="17" t="s">
        <v>80</v>
      </c>
    </row>
    <row r="384" s="13" customFormat="1">
      <c r="A384" s="13"/>
      <c r="B384" s="231"/>
      <c r="C384" s="232"/>
      <c r="D384" s="226" t="s">
        <v>137</v>
      </c>
      <c r="E384" s="233" t="s">
        <v>1</v>
      </c>
      <c r="F384" s="234" t="s">
        <v>666</v>
      </c>
      <c r="G384" s="232"/>
      <c r="H384" s="235">
        <v>150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137</v>
      </c>
      <c r="AU384" s="241" t="s">
        <v>80</v>
      </c>
      <c r="AV384" s="13" t="s">
        <v>80</v>
      </c>
      <c r="AW384" s="13" t="s">
        <v>30</v>
      </c>
      <c r="AX384" s="13" t="s">
        <v>78</v>
      </c>
      <c r="AY384" s="241" t="s">
        <v>112</v>
      </c>
    </row>
    <row r="385" s="12" customFormat="1" ht="22.8" customHeight="1">
      <c r="A385" s="12"/>
      <c r="B385" s="196"/>
      <c r="C385" s="197"/>
      <c r="D385" s="198" t="s">
        <v>72</v>
      </c>
      <c r="E385" s="210" t="s">
        <v>667</v>
      </c>
      <c r="F385" s="210" t="s">
        <v>668</v>
      </c>
      <c r="G385" s="197"/>
      <c r="H385" s="197"/>
      <c r="I385" s="200"/>
      <c r="J385" s="211">
        <f>BK385</f>
        <v>0</v>
      </c>
      <c r="K385" s="197"/>
      <c r="L385" s="202"/>
      <c r="M385" s="203"/>
      <c r="N385" s="204"/>
      <c r="O385" s="204"/>
      <c r="P385" s="205">
        <f>SUM(P386:P394)</f>
        <v>0</v>
      </c>
      <c r="Q385" s="204"/>
      <c r="R385" s="205">
        <f>SUM(R386:R394)</f>
        <v>0.0063</v>
      </c>
      <c r="S385" s="204"/>
      <c r="T385" s="206">
        <f>SUM(T386:T394)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7" t="s">
        <v>80</v>
      </c>
      <c r="AT385" s="208" t="s">
        <v>72</v>
      </c>
      <c r="AU385" s="208" t="s">
        <v>78</v>
      </c>
      <c r="AY385" s="207" t="s">
        <v>112</v>
      </c>
      <c r="BK385" s="209">
        <f>SUM(BK386:BK394)</f>
        <v>0</v>
      </c>
    </row>
    <row r="386" s="2" customFormat="1" ht="16.5" customHeight="1">
      <c r="A386" s="38"/>
      <c r="B386" s="39"/>
      <c r="C386" s="212" t="s">
        <v>669</v>
      </c>
      <c r="D386" s="212" t="s">
        <v>116</v>
      </c>
      <c r="E386" s="213" t="s">
        <v>670</v>
      </c>
      <c r="F386" s="214" t="s">
        <v>671</v>
      </c>
      <c r="G386" s="215" t="s">
        <v>127</v>
      </c>
      <c r="H386" s="216">
        <v>90</v>
      </c>
      <c r="I386" s="217"/>
      <c r="J386" s="218">
        <f>ROUND(I386*H386,2)</f>
        <v>0</v>
      </c>
      <c r="K386" s="219"/>
      <c r="L386" s="44"/>
      <c r="M386" s="220" t="s">
        <v>1</v>
      </c>
      <c r="N386" s="221" t="s">
        <v>38</v>
      </c>
      <c r="O386" s="91"/>
      <c r="P386" s="222">
        <f>O386*H386</f>
        <v>0</v>
      </c>
      <c r="Q386" s="222">
        <v>4.0000000000000003E-05</v>
      </c>
      <c r="R386" s="222">
        <f>Q386*H386</f>
        <v>0.0036000000000000003</v>
      </c>
      <c r="S386" s="222">
        <v>0</v>
      </c>
      <c r="T386" s="223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4" t="s">
        <v>120</v>
      </c>
      <c r="AT386" s="224" t="s">
        <v>116</v>
      </c>
      <c r="AU386" s="224" t="s">
        <v>80</v>
      </c>
      <c r="AY386" s="17" t="s">
        <v>112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7" t="s">
        <v>78</v>
      </c>
      <c r="BK386" s="225">
        <f>ROUND(I386*H386,2)</f>
        <v>0</v>
      </c>
      <c r="BL386" s="17" t="s">
        <v>120</v>
      </c>
      <c r="BM386" s="224" t="s">
        <v>672</v>
      </c>
    </row>
    <row r="387" s="2" customFormat="1">
      <c r="A387" s="38"/>
      <c r="B387" s="39"/>
      <c r="C387" s="40"/>
      <c r="D387" s="226" t="s">
        <v>122</v>
      </c>
      <c r="E387" s="40"/>
      <c r="F387" s="227" t="s">
        <v>673</v>
      </c>
      <c r="G387" s="40"/>
      <c r="H387" s="40"/>
      <c r="I387" s="228"/>
      <c r="J387" s="40"/>
      <c r="K387" s="40"/>
      <c r="L387" s="44"/>
      <c r="M387" s="229"/>
      <c r="N387" s="230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122</v>
      </c>
      <c r="AU387" s="17" t="s">
        <v>80</v>
      </c>
    </row>
    <row r="388" s="14" customFormat="1">
      <c r="A388" s="14"/>
      <c r="B388" s="242"/>
      <c r="C388" s="243"/>
      <c r="D388" s="226" t="s">
        <v>137</v>
      </c>
      <c r="E388" s="244" t="s">
        <v>1</v>
      </c>
      <c r="F388" s="245" t="s">
        <v>674</v>
      </c>
      <c r="G388" s="243"/>
      <c r="H388" s="244" t="s">
        <v>1</v>
      </c>
      <c r="I388" s="246"/>
      <c r="J388" s="243"/>
      <c r="K388" s="243"/>
      <c r="L388" s="247"/>
      <c r="M388" s="248"/>
      <c r="N388" s="249"/>
      <c r="O388" s="249"/>
      <c r="P388" s="249"/>
      <c r="Q388" s="249"/>
      <c r="R388" s="249"/>
      <c r="S388" s="249"/>
      <c r="T388" s="25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1" t="s">
        <v>137</v>
      </c>
      <c r="AU388" s="251" t="s">
        <v>80</v>
      </c>
      <c r="AV388" s="14" t="s">
        <v>78</v>
      </c>
      <c r="AW388" s="14" t="s">
        <v>30</v>
      </c>
      <c r="AX388" s="14" t="s">
        <v>73</v>
      </c>
      <c r="AY388" s="251" t="s">
        <v>112</v>
      </c>
    </row>
    <row r="389" s="13" customFormat="1">
      <c r="A389" s="13"/>
      <c r="B389" s="231"/>
      <c r="C389" s="232"/>
      <c r="D389" s="226" t="s">
        <v>137</v>
      </c>
      <c r="E389" s="233" t="s">
        <v>1</v>
      </c>
      <c r="F389" s="234" t="s">
        <v>139</v>
      </c>
      <c r="G389" s="232"/>
      <c r="H389" s="235">
        <v>78</v>
      </c>
      <c r="I389" s="236"/>
      <c r="J389" s="232"/>
      <c r="K389" s="232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137</v>
      </c>
      <c r="AU389" s="241" t="s">
        <v>80</v>
      </c>
      <c r="AV389" s="13" t="s">
        <v>80</v>
      </c>
      <c r="AW389" s="13" t="s">
        <v>30</v>
      </c>
      <c r="AX389" s="13" t="s">
        <v>73</v>
      </c>
      <c r="AY389" s="241" t="s">
        <v>112</v>
      </c>
    </row>
    <row r="390" s="14" customFormat="1">
      <c r="A390" s="14"/>
      <c r="B390" s="242"/>
      <c r="C390" s="243"/>
      <c r="D390" s="226" t="s">
        <v>137</v>
      </c>
      <c r="E390" s="244" t="s">
        <v>1</v>
      </c>
      <c r="F390" s="245" t="s">
        <v>675</v>
      </c>
      <c r="G390" s="243"/>
      <c r="H390" s="244" t="s">
        <v>1</v>
      </c>
      <c r="I390" s="246"/>
      <c r="J390" s="243"/>
      <c r="K390" s="243"/>
      <c r="L390" s="247"/>
      <c r="M390" s="248"/>
      <c r="N390" s="249"/>
      <c r="O390" s="249"/>
      <c r="P390" s="249"/>
      <c r="Q390" s="249"/>
      <c r="R390" s="249"/>
      <c r="S390" s="249"/>
      <c r="T390" s="25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1" t="s">
        <v>137</v>
      </c>
      <c r="AU390" s="251" t="s">
        <v>80</v>
      </c>
      <c r="AV390" s="14" t="s">
        <v>78</v>
      </c>
      <c r="AW390" s="14" t="s">
        <v>30</v>
      </c>
      <c r="AX390" s="14" t="s">
        <v>73</v>
      </c>
      <c r="AY390" s="251" t="s">
        <v>112</v>
      </c>
    </row>
    <row r="391" s="13" customFormat="1">
      <c r="A391" s="13"/>
      <c r="B391" s="231"/>
      <c r="C391" s="232"/>
      <c r="D391" s="226" t="s">
        <v>137</v>
      </c>
      <c r="E391" s="233" t="s">
        <v>1</v>
      </c>
      <c r="F391" s="234" t="s">
        <v>676</v>
      </c>
      <c r="G391" s="232"/>
      <c r="H391" s="235">
        <v>12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137</v>
      </c>
      <c r="AU391" s="241" t="s">
        <v>80</v>
      </c>
      <c r="AV391" s="13" t="s">
        <v>80</v>
      </c>
      <c r="AW391" s="13" t="s">
        <v>30</v>
      </c>
      <c r="AX391" s="13" t="s">
        <v>73</v>
      </c>
      <c r="AY391" s="241" t="s">
        <v>112</v>
      </c>
    </row>
    <row r="392" s="15" customFormat="1">
      <c r="A392" s="15"/>
      <c r="B392" s="252"/>
      <c r="C392" s="253"/>
      <c r="D392" s="226" t="s">
        <v>137</v>
      </c>
      <c r="E392" s="254" t="s">
        <v>1</v>
      </c>
      <c r="F392" s="255" t="s">
        <v>677</v>
      </c>
      <c r="G392" s="253"/>
      <c r="H392" s="256">
        <v>90</v>
      </c>
      <c r="I392" s="257"/>
      <c r="J392" s="253"/>
      <c r="K392" s="253"/>
      <c r="L392" s="258"/>
      <c r="M392" s="259"/>
      <c r="N392" s="260"/>
      <c r="O392" s="260"/>
      <c r="P392" s="260"/>
      <c r="Q392" s="260"/>
      <c r="R392" s="260"/>
      <c r="S392" s="260"/>
      <c r="T392" s="261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2" t="s">
        <v>137</v>
      </c>
      <c r="AU392" s="262" t="s">
        <v>80</v>
      </c>
      <c r="AV392" s="15" t="s">
        <v>334</v>
      </c>
      <c r="AW392" s="15" t="s">
        <v>30</v>
      </c>
      <c r="AX392" s="15" t="s">
        <v>78</v>
      </c>
      <c r="AY392" s="262" t="s">
        <v>112</v>
      </c>
    </row>
    <row r="393" s="2" customFormat="1" ht="16.5" customHeight="1">
      <c r="A393" s="38"/>
      <c r="B393" s="39"/>
      <c r="C393" s="212" t="s">
        <v>678</v>
      </c>
      <c r="D393" s="212" t="s">
        <v>116</v>
      </c>
      <c r="E393" s="213" t="s">
        <v>679</v>
      </c>
      <c r="F393" s="214" t="s">
        <v>680</v>
      </c>
      <c r="G393" s="215" t="s">
        <v>127</v>
      </c>
      <c r="H393" s="216">
        <v>90</v>
      </c>
      <c r="I393" s="217"/>
      <c r="J393" s="218">
        <f>ROUND(I393*H393,2)</f>
        <v>0</v>
      </c>
      <c r="K393" s="219"/>
      <c r="L393" s="44"/>
      <c r="M393" s="220" t="s">
        <v>1</v>
      </c>
      <c r="N393" s="221" t="s">
        <v>38</v>
      </c>
      <c r="O393" s="91"/>
      <c r="P393" s="222">
        <f>O393*H393</f>
        <v>0</v>
      </c>
      <c r="Q393" s="222">
        <v>3.0000000000000001E-05</v>
      </c>
      <c r="R393" s="222">
        <f>Q393*H393</f>
        <v>0.0027000000000000001</v>
      </c>
      <c r="S393" s="222">
        <v>0</v>
      </c>
      <c r="T393" s="223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4" t="s">
        <v>120</v>
      </c>
      <c r="AT393" s="224" t="s">
        <v>116</v>
      </c>
      <c r="AU393" s="224" t="s">
        <v>80</v>
      </c>
      <c r="AY393" s="17" t="s">
        <v>112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7" t="s">
        <v>78</v>
      </c>
      <c r="BK393" s="225">
        <f>ROUND(I393*H393,2)</f>
        <v>0</v>
      </c>
      <c r="BL393" s="17" t="s">
        <v>120</v>
      </c>
      <c r="BM393" s="224" t="s">
        <v>681</v>
      </c>
    </row>
    <row r="394" s="2" customFormat="1">
      <c r="A394" s="38"/>
      <c r="B394" s="39"/>
      <c r="C394" s="40"/>
      <c r="D394" s="226" t="s">
        <v>122</v>
      </c>
      <c r="E394" s="40"/>
      <c r="F394" s="227" t="s">
        <v>682</v>
      </c>
      <c r="G394" s="40"/>
      <c r="H394" s="40"/>
      <c r="I394" s="228"/>
      <c r="J394" s="40"/>
      <c r="K394" s="40"/>
      <c r="L394" s="44"/>
      <c r="M394" s="263"/>
      <c r="N394" s="264"/>
      <c r="O394" s="265"/>
      <c r="P394" s="265"/>
      <c r="Q394" s="265"/>
      <c r="R394" s="265"/>
      <c r="S394" s="265"/>
      <c r="T394" s="266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122</v>
      </c>
      <c r="AU394" s="17" t="s">
        <v>80</v>
      </c>
    </row>
    <row r="395" s="2" customFormat="1" ht="6.96" customHeight="1">
      <c r="A395" s="38"/>
      <c r="B395" s="66"/>
      <c r="C395" s="67"/>
      <c r="D395" s="67"/>
      <c r="E395" s="67"/>
      <c r="F395" s="67"/>
      <c r="G395" s="67"/>
      <c r="H395" s="67"/>
      <c r="I395" s="67"/>
      <c r="J395" s="67"/>
      <c r="K395" s="67"/>
      <c r="L395" s="44"/>
      <c r="M395" s="38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</row>
  </sheetData>
  <sheetProtection sheet="1" autoFilter="0" formatColumns="0" formatRows="0" objects="1" scenarios="1" spinCount="100000" saltValue="97sHBp0kp4pD1dgwn2vjcNgfWWmHpByswHHU+mYyxEmBQpL5wu5EyB5koQTKPFs3qGMNeT5nenqMs7vsjmAB8A==" hashValue="S5w38OwXkXW/phLN4Rcrn6d4Mz4aJCHIvFV2csJxU3Mkia4hCGYQXtIQEKFsRNXNt6e5GFVI4dipySTH7j8rCA==" algorithmName="SHA-512" password="CC35"/>
  <autoFilter ref="C121:K394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DESKTOP-2BMOEGR\JINDRICH</dc:creator>
  <cp:lastModifiedBy>DESKTOP-2BMOEGR\JINDRICH</cp:lastModifiedBy>
  <dcterms:created xsi:type="dcterms:W3CDTF">2023-05-30T20:20:22Z</dcterms:created>
  <dcterms:modified xsi:type="dcterms:W3CDTF">2023-05-30T20:20:25Z</dcterms:modified>
</cp:coreProperties>
</file>